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3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Default Extension="jpe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drawings/drawing10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 firstSheet="33" activeTab="36"/>
  </bookViews>
  <sheets>
    <sheet name="11-ISO-ZIARNO-OSTAPCZUK" sheetId="1" r:id="rId1"/>
    <sheet name="11-ISO-ZIARNO-WÓJCIK" sheetId="2" r:id="rId2"/>
    <sheet name="11-ISO-ZIARNO-ŚLĘCZKA" sheetId="3" r:id="rId3"/>
    <sheet name="11-ISO-ZIARNO-SŁOTA" sheetId="4" r:id="rId4"/>
    <sheet name="11-ISO-ZIARNO-MUSIAŁ" sheetId="5" r:id="rId5"/>
    <sheet name="11-ISO-ZIARNO-BRYK" sheetId="6" r:id="rId6"/>
    <sheet name="11-ISO-ZIARNO-BOROŃ" sheetId="7" r:id="rId7"/>
    <sheet name="11-ISO-ZIARNO-BRODOWICZ" sheetId="8" r:id="rId8"/>
    <sheet name="11-ISO-ZIARNO-KOBIAŁKA" sheetId="9" r:id="rId9"/>
    <sheet name="11-ISO-ZIARNO-TARKA" sheetId="10" r:id="rId10"/>
    <sheet name="11-ISO-ZIARNO-KACPERCZYK" sheetId="11" r:id="rId11"/>
    <sheet name="11-ISO-ZIARNO-DRABKO" sheetId="12" r:id="rId12"/>
    <sheet name="11-ISO-ZIARNO-DYBIOCH" sheetId="13" r:id="rId13"/>
    <sheet name="11-ISO-ZIARNO-GAWRON" sheetId="14" r:id="rId14"/>
    <sheet name="11-ISO-ZIARNO-JASIELSKI" sheetId="15" r:id="rId15"/>
    <sheet name="11-ISO-ZIARNO-KAŁUŻYŃSKI" sheetId="16" r:id="rId16"/>
    <sheet name="11-ISO-ZIARNO-RSPZAGRODA" sheetId="17" r:id="rId17"/>
    <sheet name="11-ISO-ZIARNO-SAPIŁO" sheetId="18" r:id="rId18"/>
    <sheet name="11-ISO-ZIARNO-WAWRYSZUK" sheetId="19" r:id="rId19"/>
    <sheet name="11-ISO-ZIARNO-ZARAJCZYK" sheetId="20" r:id="rId20"/>
    <sheet name="11-ISO-ZIARNO-STASAK" sheetId="21" r:id="rId21"/>
    <sheet name="11-ISO-ZIARNO-RYL" sheetId="22" r:id="rId22"/>
    <sheet name="11-ISO-ZIARNO-AGRICOMPLEX" sheetId="23" r:id="rId23"/>
    <sheet name="11-ISO-ZIARNO-CHOLEWA" sheetId="24" r:id="rId24"/>
    <sheet name="11-ISO-ZIARNO-GILOWSKI" sheetId="25" r:id="rId25"/>
    <sheet name="11-ISO-ZIARNO-PROCAJŁO" sheetId="26" r:id="rId26"/>
    <sheet name="11-ISO-ZIARNO-SPUSTEK" sheetId="27" r:id="rId27"/>
    <sheet name="11-ISO-ZIARNO-SUS" sheetId="28" r:id="rId28"/>
    <sheet name="11-ISO-ZIARNO-SZUMIŃSKI" sheetId="29" r:id="rId29"/>
    <sheet name="11-ISO-ZIARNO-WYSZATYCE" sheetId="30" r:id="rId30"/>
    <sheet name="11-ISO-ZIARNO-RSUWGŁUCHÓW" sheetId="31" r:id="rId31"/>
    <sheet name="11-ISO-ZIARNO-RSPNIZINY" sheetId="32" r:id="rId32"/>
    <sheet name="11-ISO-ZIARNO-GRANDA" sheetId="33" r:id="rId33"/>
    <sheet name="11-ISO-ZIARNO-MOTYKA" sheetId="34" r:id="rId34"/>
    <sheet name="11-ISO-ZIARNO-PALONKA" sheetId="35" r:id="rId35"/>
    <sheet name="11-ISO-ZIARNO-Średnie-PL-PŁD-WS" sheetId="36" r:id="rId36"/>
    <sheet name="11-ISO-ZIARNO-Grafik-PL-PŁD-WS" sheetId="40" r:id="rId37"/>
  </sheets>
  <externalReferences>
    <externalReference r:id="rId38"/>
  </externalReferences>
  <definedNames>
    <definedName name="MST_1">[1]TDE_Data!$J$45</definedName>
    <definedName name="MST_10">[1]TDE_Data!$J$54</definedName>
    <definedName name="MST_11">[1]TDE_Data!$J$55</definedName>
    <definedName name="MST_12">[1]TDE_Data!$J$56</definedName>
    <definedName name="MST_13">[1]TDE_Data!$J$57</definedName>
    <definedName name="MST_14">[1]TDE_Data!$J$58</definedName>
    <definedName name="MST_15">[1]TDE_Data!$J$59</definedName>
    <definedName name="MST_16">[1]TDE_Data!$J$60</definedName>
    <definedName name="MST_17">[1]TDE_Data!$J$61</definedName>
    <definedName name="MST_18">[1]TDE_Data!$J$62</definedName>
    <definedName name="MST_19">[1]TDE_Data!$J$63</definedName>
    <definedName name="MST_2">[1]TDE_Data!$J$46</definedName>
    <definedName name="MST_20">[1]TDE_Data!$J$64</definedName>
    <definedName name="MST_21">[1]TDE_Data!$J$65</definedName>
    <definedName name="MST_3">[1]TDE_Data!$J$47</definedName>
    <definedName name="MST_4">[1]TDE_Data!$J$48</definedName>
    <definedName name="MST_5">[1]TDE_Data!$J$49</definedName>
    <definedName name="MST_6">[1]TDE_Data!$J$50</definedName>
    <definedName name="MST_7">[1]TDE_Data!$J$51</definedName>
    <definedName name="MST_8">[1]TDE_Data!$J$52</definedName>
    <definedName name="MST_9">[1]TDE_Data!$J$53</definedName>
  </definedNames>
  <calcPr calcId="125725" calcMode="manual"/>
</workbook>
</file>

<file path=xl/calcChain.xml><?xml version="1.0" encoding="utf-8"?>
<calcChain xmlns="http://schemas.openxmlformats.org/spreadsheetml/2006/main">
  <c r="E26" i="36"/>
  <c r="F26"/>
  <c r="I40" i="35"/>
  <c r="L38"/>
  <c r="J38"/>
  <c r="K38" s="1"/>
  <c r="L36"/>
  <c r="K36"/>
  <c r="J36"/>
  <c r="J35"/>
  <c r="K35" s="1"/>
  <c r="J34"/>
  <c r="K34" s="1"/>
  <c r="N32"/>
  <c r="N31"/>
  <c r="N30"/>
  <c r="L30"/>
  <c r="K30"/>
  <c r="J30"/>
  <c r="N29"/>
  <c r="N28"/>
  <c r="L28"/>
  <c r="J28"/>
  <c r="K28" s="1"/>
  <c r="N27"/>
  <c r="N26"/>
  <c r="J26"/>
  <c r="K26" s="1"/>
  <c r="N25"/>
  <c r="J25"/>
  <c r="K25" s="1"/>
  <c r="N24"/>
  <c r="N23"/>
  <c r="J23"/>
  <c r="K23" s="1"/>
  <c r="N22"/>
  <c r="N21"/>
  <c r="N20"/>
  <c r="N19"/>
  <c r="N18"/>
  <c r="N17"/>
  <c r="N16"/>
  <c r="N15"/>
  <c r="J15"/>
  <c r="J40" s="1"/>
  <c r="N14"/>
  <c r="N13"/>
  <c r="N12"/>
  <c r="N11"/>
  <c r="I40" i="34"/>
  <c r="L38"/>
  <c r="J38"/>
  <c r="K38" s="1"/>
  <c r="L36"/>
  <c r="K36"/>
  <c r="J36"/>
  <c r="J35"/>
  <c r="K35" s="1"/>
  <c r="J34"/>
  <c r="K34" s="1"/>
  <c r="N32"/>
  <c r="N31"/>
  <c r="N30"/>
  <c r="L30"/>
  <c r="K30"/>
  <c r="J30"/>
  <c r="N29"/>
  <c r="N28"/>
  <c r="L28"/>
  <c r="J28"/>
  <c r="K28" s="1"/>
  <c r="N27"/>
  <c r="N26"/>
  <c r="J26"/>
  <c r="K26" s="1"/>
  <c r="N25"/>
  <c r="J25"/>
  <c r="K25" s="1"/>
  <c r="N24"/>
  <c r="N23"/>
  <c r="J23"/>
  <c r="K23" s="1"/>
  <c r="N22"/>
  <c r="N21"/>
  <c r="N20"/>
  <c r="N19"/>
  <c r="N18"/>
  <c r="N17"/>
  <c r="N16"/>
  <c r="N15"/>
  <c r="J15"/>
  <c r="J40" s="1"/>
  <c r="N14"/>
  <c r="N13"/>
  <c r="N12"/>
  <c r="N11"/>
  <c r="I40" i="33"/>
  <c r="L38"/>
  <c r="J38"/>
  <c r="K38" s="1"/>
  <c r="L36"/>
  <c r="K36"/>
  <c r="J36"/>
  <c r="J35"/>
  <c r="K35" s="1"/>
  <c r="J34"/>
  <c r="K34" s="1"/>
  <c r="N32"/>
  <c r="N31"/>
  <c r="N30"/>
  <c r="L30"/>
  <c r="K30"/>
  <c r="J30"/>
  <c r="N29"/>
  <c r="N28"/>
  <c r="L28"/>
  <c r="J28"/>
  <c r="K28" s="1"/>
  <c r="N27"/>
  <c r="N26"/>
  <c r="J26"/>
  <c r="K26" s="1"/>
  <c r="N25"/>
  <c r="J25"/>
  <c r="K25" s="1"/>
  <c r="N24"/>
  <c r="N23"/>
  <c r="J23"/>
  <c r="K23" s="1"/>
  <c r="N22"/>
  <c r="N21"/>
  <c r="N20"/>
  <c r="N19"/>
  <c r="N18"/>
  <c r="N17"/>
  <c r="N16"/>
  <c r="N15"/>
  <c r="J15"/>
  <c r="J40" s="1"/>
  <c r="N14"/>
  <c r="N13"/>
  <c r="N12"/>
  <c r="N11"/>
  <c r="I40" i="32"/>
  <c r="L38"/>
  <c r="J38"/>
  <c r="K38" s="1"/>
  <c r="L36"/>
  <c r="K36"/>
  <c r="J36"/>
  <c r="J35"/>
  <c r="K35" s="1"/>
  <c r="J34"/>
  <c r="K34" s="1"/>
  <c r="N32"/>
  <c r="N31"/>
  <c r="N30"/>
  <c r="L30"/>
  <c r="K30"/>
  <c r="J30"/>
  <c r="N29"/>
  <c r="N28"/>
  <c r="L28"/>
  <c r="J28"/>
  <c r="K28" s="1"/>
  <c r="N27"/>
  <c r="N26"/>
  <c r="J26"/>
  <c r="K26" s="1"/>
  <c r="N25"/>
  <c r="J25"/>
  <c r="K25" s="1"/>
  <c r="N24"/>
  <c r="N23"/>
  <c r="J23"/>
  <c r="K23" s="1"/>
  <c r="N22"/>
  <c r="N21"/>
  <c r="N20"/>
  <c r="N19"/>
  <c r="N18"/>
  <c r="N17"/>
  <c r="N16"/>
  <c r="N15"/>
  <c r="J15"/>
  <c r="J40" s="1"/>
  <c r="N14"/>
  <c r="N13"/>
  <c r="N12"/>
  <c r="N11"/>
  <c r="I40" i="31"/>
  <c r="L38"/>
  <c r="J38"/>
  <c r="K38" s="1"/>
  <c r="L36"/>
  <c r="K36"/>
  <c r="J36"/>
  <c r="J35"/>
  <c r="K35" s="1"/>
  <c r="J34"/>
  <c r="K34" s="1"/>
  <c r="N32"/>
  <c r="N31"/>
  <c r="N30"/>
  <c r="L30"/>
  <c r="K30"/>
  <c r="J30"/>
  <c r="N29"/>
  <c r="N28"/>
  <c r="L28"/>
  <c r="J28"/>
  <c r="K28" s="1"/>
  <c r="N27"/>
  <c r="N26"/>
  <c r="J26"/>
  <c r="K26" s="1"/>
  <c r="N25"/>
  <c r="J25"/>
  <c r="K25" s="1"/>
  <c r="N24"/>
  <c r="N23"/>
  <c r="J23"/>
  <c r="K23" s="1"/>
  <c r="N22"/>
  <c r="N21"/>
  <c r="N20"/>
  <c r="N19"/>
  <c r="N18"/>
  <c r="N17"/>
  <c r="N16"/>
  <c r="N15"/>
  <c r="J15"/>
  <c r="J40" s="1"/>
  <c r="N14"/>
  <c r="N13"/>
  <c r="N12"/>
  <c r="N11"/>
  <c r="I40" i="30"/>
  <c r="L38"/>
  <c r="J38"/>
  <c r="K38" s="1"/>
  <c r="L36"/>
  <c r="K36"/>
  <c r="J36"/>
  <c r="J35"/>
  <c r="K35" s="1"/>
  <c r="J34"/>
  <c r="K34" s="1"/>
  <c r="N32"/>
  <c r="N31"/>
  <c r="N30"/>
  <c r="L30"/>
  <c r="K30"/>
  <c r="J30"/>
  <c r="N29"/>
  <c r="N28"/>
  <c r="L28"/>
  <c r="J28"/>
  <c r="K28" s="1"/>
  <c r="N27"/>
  <c r="N26"/>
  <c r="J26"/>
  <c r="K26" s="1"/>
  <c r="N25"/>
  <c r="J25"/>
  <c r="K25" s="1"/>
  <c r="N24"/>
  <c r="N23"/>
  <c r="J23"/>
  <c r="K23" s="1"/>
  <c r="N22"/>
  <c r="N21"/>
  <c r="N20"/>
  <c r="N19"/>
  <c r="N18"/>
  <c r="N17"/>
  <c r="N16"/>
  <c r="N15"/>
  <c r="J15"/>
  <c r="J40" s="1"/>
  <c r="N14"/>
  <c r="N13"/>
  <c r="N12"/>
  <c r="N11"/>
  <c r="I40" i="29"/>
  <c r="L38"/>
  <c r="J38"/>
  <c r="K38" s="1"/>
  <c r="L36"/>
  <c r="K36"/>
  <c r="J36"/>
  <c r="J35"/>
  <c r="K35" s="1"/>
  <c r="J34"/>
  <c r="K34" s="1"/>
  <c r="N32"/>
  <c r="N31"/>
  <c r="N30"/>
  <c r="L30"/>
  <c r="K30"/>
  <c r="J30"/>
  <c r="N29"/>
  <c r="N28"/>
  <c r="L28"/>
  <c r="J28"/>
  <c r="K28" s="1"/>
  <c r="N27"/>
  <c r="N26"/>
  <c r="J26"/>
  <c r="K26" s="1"/>
  <c r="N25"/>
  <c r="J25"/>
  <c r="K25" s="1"/>
  <c r="N24"/>
  <c r="N23"/>
  <c r="J23"/>
  <c r="K23" s="1"/>
  <c r="N22"/>
  <c r="N21"/>
  <c r="N20"/>
  <c r="N19"/>
  <c r="N18"/>
  <c r="N17"/>
  <c r="N16"/>
  <c r="N15"/>
  <c r="J15"/>
  <c r="J40" s="1"/>
  <c r="N14"/>
  <c r="N13"/>
  <c r="N12"/>
  <c r="N11"/>
  <c r="I40" i="28"/>
  <c r="L38"/>
  <c r="J38"/>
  <c r="K38" s="1"/>
  <c r="L36"/>
  <c r="K36"/>
  <c r="J36"/>
  <c r="J35"/>
  <c r="K35" s="1"/>
  <c r="J34"/>
  <c r="K34" s="1"/>
  <c r="N32"/>
  <c r="N31"/>
  <c r="N30"/>
  <c r="L30"/>
  <c r="K30"/>
  <c r="J30"/>
  <c r="N29"/>
  <c r="N28"/>
  <c r="L28"/>
  <c r="J28"/>
  <c r="K28" s="1"/>
  <c r="N27"/>
  <c r="N26"/>
  <c r="J26"/>
  <c r="K26" s="1"/>
  <c r="N25"/>
  <c r="J25"/>
  <c r="K25" s="1"/>
  <c r="N24"/>
  <c r="N23"/>
  <c r="J23"/>
  <c r="K23" s="1"/>
  <c r="N22"/>
  <c r="N21"/>
  <c r="N20"/>
  <c r="N19"/>
  <c r="N18"/>
  <c r="N17"/>
  <c r="N16"/>
  <c r="N15"/>
  <c r="J15"/>
  <c r="J40" s="1"/>
  <c r="N14"/>
  <c r="N13"/>
  <c r="N12"/>
  <c r="N11"/>
  <c r="I40" i="27"/>
  <c r="L38"/>
  <c r="J38"/>
  <c r="K38" s="1"/>
  <c r="L36"/>
  <c r="K36"/>
  <c r="J36"/>
  <c r="J35"/>
  <c r="K35" s="1"/>
  <c r="J34"/>
  <c r="K34" s="1"/>
  <c r="N32"/>
  <c r="N31"/>
  <c r="N30"/>
  <c r="L30"/>
  <c r="K30"/>
  <c r="J30"/>
  <c r="N29"/>
  <c r="N28"/>
  <c r="L28"/>
  <c r="J28"/>
  <c r="K28" s="1"/>
  <c r="N27"/>
  <c r="N26"/>
  <c r="J26"/>
  <c r="K26" s="1"/>
  <c r="N25"/>
  <c r="J25"/>
  <c r="K25" s="1"/>
  <c r="N24"/>
  <c r="N23"/>
  <c r="J23"/>
  <c r="K23" s="1"/>
  <c r="N22"/>
  <c r="N21"/>
  <c r="N20"/>
  <c r="N19"/>
  <c r="N18"/>
  <c r="N17"/>
  <c r="N16"/>
  <c r="N15"/>
  <c r="J15"/>
  <c r="J40" s="1"/>
  <c r="N14"/>
  <c r="N13"/>
  <c r="N12"/>
  <c r="N11"/>
  <c r="I40" i="26"/>
  <c r="L38"/>
  <c r="J38"/>
  <c r="K38" s="1"/>
  <c r="L36"/>
  <c r="K36"/>
  <c r="J36"/>
  <c r="J35"/>
  <c r="K35" s="1"/>
  <c r="J34"/>
  <c r="K34" s="1"/>
  <c r="N32"/>
  <c r="N31"/>
  <c r="N30"/>
  <c r="L30"/>
  <c r="K30"/>
  <c r="J30"/>
  <c r="N29"/>
  <c r="N28"/>
  <c r="L28"/>
  <c r="J28"/>
  <c r="K28" s="1"/>
  <c r="N27"/>
  <c r="N26"/>
  <c r="N25"/>
  <c r="J25"/>
  <c r="K25" s="1"/>
  <c r="N24"/>
  <c r="N23"/>
  <c r="L23"/>
  <c r="K23"/>
  <c r="J23"/>
  <c r="N22"/>
  <c r="N21"/>
  <c r="N20"/>
  <c r="N19"/>
  <c r="N18"/>
  <c r="N17"/>
  <c r="N16"/>
  <c r="N15"/>
  <c r="J15"/>
  <c r="K15" s="1"/>
  <c r="N14"/>
  <c r="N13"/>
  <c r="N12"/>
  <c r="N11"/>
  <c r="I40" i="25"/>
  <c r="J38"/>
  <c r="K38" s="1"/>
  <c r="L36"/>
  <c r="J36"/>
  <c r="K36" s="1"/>
  <c r="L35"/>
  <c r="K35"/>
  <c r="J35"/>
  <c r="J34"/>
  <c r="K34" s="1"/>
  <c r="N32"/>
  <c r="N31"/>
  <c r="N30"/>
  <c r="L30"/>
  <c r="J30"/>
  <c r="K30" s="1"/>
  <c r="N29"/>
  <c r="N28"/>
  <c r="J28"/>
  <c r="K28" s="1"/>
  <c r="N27"/>
  <c r="N26"/>
  <c r="J26"/>
  <c r="K26" s="1"/>
  <c r="N25"/>
  <c r="J25"/>
  <c r="K25" s="1"/>
  <c r="N24"/>
  <c r="N23"/>
  <c r="L23"/>
  <c r="K23"/>
  <c r="J23"/>
  <c r="N22"/>
  <c r="N21"/>
  <c r="N20"/>
  <c r="N19"/>
  <c r="N18"/>
  <c r="N17"/>
  <c r="N16"/>
  <c r="N15"/>
  <c r="J15"/>
  <c r="J40" s="1"/>
  <c r="N14"/>
  <c r="N13"/>
  <c r="N12"/>
  <c r="N11"/>
  <c r="I40" i="24"/>
  <c r="J38"/>
  <c r="K38" s="1"/>
  <c r="L36"/>
  <c r="J36"/>
  <c r="K36" s="1"/>
  <c r="L35"/>
  <c r="K35"/>
  <c r="J35"/>
  <c r="J34"/>
  <c r="K34" s="1"/>
  <c r="N32"/>
  <c r="N31"/>
  <c r="N30"/>
  <c r="L30"/>
  <c r="J30"/>
  <c r="K30" s="1"/>
  <c r="N29"/>
  <c r="N28"/>
  <c r="J28"/>
  <c r="K28" s="1"/>
  <c r="N27"/>
  <c r="N26"/>
  <c r="J26"/>
  <c r="K26" s="1"/>
  <c r="N25"/>
  <c r="J25"/>
  <c r="K25" s="1"/>
  <c r="N24"/>
  <c r="N23"/>
  <c r="L23"/>
  <c r="K23"/>
  <c r="J23"/>
  <c r="N22"/>
  <c r="N21"/>
  <c r="N20"/>
  <c r="N19"/>
  <c r="N18"/>
  <c r="N17"/>
  <c r="N16"/>
  <c r="N15"/>
  <c r="J15"/>
  <c r="J40" s="1"/>
  <c r="N14"/>
  <c r="N13"/>
  <c r="N12"/>
  <c r="N11"/>
  <c r="I40" i="23"/>
  <c r="J38"/>
  <c r="K38" s="1"/>
  <c r="L36"/>
  <c r="J36"/>
  <c r="K36" s="1"/>
  <c r="L35"/>
  <c r="K35"/>
  <c r="J35"/>
  <c r="J34"/>
  <c r="K34" s="1"/>
  <c r="N32"/>
  <c r="N31"/>
  <c r="N30"/>
  <c r="L30"/>
  <c r="J30"/>
  <c r="K30" s="1"/>
  <c r="N29"/>
  <c r="N28"/>
  <c r="J28"/>
  <c r="K28" s="1"/>
  <c r="N27"/>
  <c r="N26"/>
  <c r="J26"/>
  <c r="K26" s="1"/>
  <c r="N25"/>
  <c r="J25"/>
  <c r="K25" s="1"/>
  <c r="N24"/>
  <c r="N23"/>
  <c r="L23"/>
  <c r="K23"/>
  <c r="J23"/>
  <c r="N22"/>
  <c r="N21"/>
  <c r="N20"/>
  <c r="N19"/>
  <c r="N18"/>
  <c r="N17"/>
  <c r="N16"/>
  <c r="N15"/>
  <c r="J15"/>
  <c r="J40" s="1"/>
  <c r="N14"/>
  <c r="N13"/>
  <c r="N12"/>
  <c r="N11"/>
  <c r="I40" i="22"/>
  <c r="N32"/>
  <c r="N31"/>
  <c r="L31"/>
  <c r="K31"/>
  <c r="J31"/>
  <c r="N30"/>
  <c r="N29"/>
  <c r="N28"/>
  <c r="N27"/>
  <c r="N26"/>
  <c r="L26"/>
  <c r="K26"/>
  <c r="J26"/>
  <c r="N25"/>
  <c r="L25"/>
  <c r="K25"/>
  <c r="J25"/>
  <c r="N24"/>
  <c r="N23"/>
  <c r="L23"/>
  <c r="J23"/>
  <c r="K23" s="1"/>
  <c r="N22"/>
  <c r="L22"/>
  <c r="J22"/>
  <c r="K22" s="1"/>
  <c r="N21"/>
  <c r="N20"/>
  <c r="N19"/>
  <c r="N18"/>
  <c r="N17"/>
  <c r="N16"/>
  <c r="N15"/>
  <c r="J15"/>
  <c r="J40" s="1"/>
  <c r="N14"/>
  <c r="N13"/>
  <c r="N12"/>
  <c r="N11"/>
  <c r="I40" i="21"/>
  <c r="N32"/>
  <c r="N31"/>
  <c r="L31"/>
  <c r="K31"/>
  <c r="J31"/>
  <c r="N30"/>
  <c r="N29"/>
  <c r="N28"/>
  <c r="N27"/>
  <c r="N26"/>
  <c r="L26"/>
  <c r="K26"/>
  <c r="J26"/>
  <c r="N25"/>
  <c r="L25"/>
  <c r="K25"/>
  <c r="J25"/>
  <c r="N24"/>
  <c r="N23"/>
  <c r="N22"/>
  <c r="J22"/>
  <c r="J40" s="1"/>
  <c r="N21"/>
  <c r="N20"/>
  <c r="N19"/>
  <c r="N18"/>
  <c r="N17"/>
  <c r="N16"/>
  <c r="N15"/>
  <c r="N14"/>
  <c r="N13"/>
  <c r="N12"/>
  <c r="N11"/>
  <c r="I40" i="20"/>
  <c r="L36"/>
  <c r="K36"/>
  <c r="J36"/>
  <c r="J34"/>
  <c r="K34" s="1"/>
  <c r="N32"/>
  <c r="J32"/>
  <c r="K32" s="1"/>
  <c r="N31"/>
  <c r="N30"/>
  <c r="L30"/>
  <c r="K30"/>
  <c r="J30"/>
  <c r="N29"/>
  <c r="N28"/>
  <c r="L28"/>
  <c r="J28"/>
  <c r="K28" s="1"/>
  <c r="N27"/>
  <c r="N26"/>
  <c r="J26"/>
  <c r="K26" s="1"/>
  <c r="N25"/>
  <c r="J25"/>
  <c r="K25" s="1"/>
  <c r="N24"/>
  <c r="N23"/>
  <c r="J23"/>
  <c r="K23" s="1"/>
  <c r="N22"/>
  <c r="J22"/>
  <c r="K22" s="1"/>
  <c r="N21"/>
  <c r="N20"/>
  <c r="N19"/>
  <c r="N18"/>
  <c r="J18"/>
  <c r="K18" s="1"/>
  <c r="N17"/>
  <c r="N16"/>
  <c r="N15"/>
  <c r="L15"/>
  <c r="K15"/>
  <c r="J15"/>
  <c r="J40" s="1"/>
  <c r="N14"/>
  <c r="N13"/>
  <c r="N12"/>
  <c r="N11"/>
  <c r="I40" i="19"/>
  <c r="J36"/>
  <c r="K36" s="1"/>
  <c r="J34"/>
  <c r="K34" s="1"/>
  <c r="N32"/>
  <c r="J32"/>
  <c r="K32" s="1"/>
  <c r="N31"/>
  <c r="N30"/>
  <c r="J30"/>
  <c r="K30" s="1"/>
  <c r="N29"/>
  <c r="N28"/>
  <c r="L28"/>
  <c r="K28"/>
  <c r="J28"/>
  <c r="N27"/>
  <c r="N26"/>
  <c r="L26"/>
  <c r="J26"/>
  <c r="K26" s="1"/>
  <c r="N25"/>
  <c r="L25"/>
  <c r="J25"/>
  <c r="K25" s="1"/>
  <c r="N24"/>
  <c r="N23"/>
  <c r="J23"/>
  <c r="K23" s="1"/>
  <c r="N22"/>
  <c r="J22"/>
  <c r="K22" s="1"/>
  <c r="N21"/>
  <c r="N20"/>
  <c r="N19"/>
  <c r="N18"/>
  <c r="L18"/>
  <c r="J18"/>
  <c r="K18" s="1"/>
  <c r="N17"/>
  <c r="N16"/>
  <c r="N15"/>
  <c r="J15"/>
  <c r="K15" s="1"/>
  <c r="N14"/>
  <c r="N13"/>
  <c r="N12"/>
  <c r="N11"/>
  <c r="I40" i="18"/>
  <c r="J36"/>
  <c r="K36" s="1"/>
  <c r="L34"/>
  <c r="J34"/>
  <c r="K34" s="1"/>
  <c r="N32"/>
  <c r="L32"/>
  <c r="J32"/>
  <c r="K32" s="1"/>
  <c r="N31"/>
  <c r="N30"/>
  <c r="J30"/>
  <c r="K30" s="1"/>
  <c r="N29"/>
  <c r="N28"/>
  <c r="J28"/>
  <c r="K28" s="1"/>
  <c r="N27"/>
  <c r="N26"/>
  <c r="L26"/>
  <c r="K26"/>
  <c r="J26"/>
  <c r="N25"/>
  <c r="L25"/>
  <c r="K25"/>
  <c r="J25"/>
  <c r="N24"/>
  <c r="N23"/>
  <c r="L23"/>
  <c r="J23"/>
  <c r="K23" s="1"/>
  <c r="N22"/>
  <c r="N21"/>
  <c r="N20"/>
  <c r="N19"/>
  <c r="N18"/>
  <c r="L18"/>
  <c r="J18"/>
  <c r="K18" s="1"/>
  <c r="N17"/>
  <c r="N16"/>
  <c r="N15"/>
  <c r="J15"/>
  <c r="J40" s="1"/>
  <c r="N14"/>
  <c r="N13"/>
  <c r="N12"/>
  <c r="N11"/>
  <c r="I40" i="17"/>
  <c r="J36"/>
  <c r="K36" s="1"/>
  <c r="L34"/>
  <c r="J34"/>
  <c r="K34" s="1"/>
  <c r="N32"/>
  <c r="L32"/>
  <c r="J32"/>
  <c r="K32" s="1"/>
  <c r="N31"/>
  <c r="N30"/>
  <c r="J30"/>
  <c r="K30" s="1"/>
  <c r="N29"/>
  <c r="N28"/>
  <c r="J28"/>
  <c r="K28" s="1"/>
  <c r="N27"/>
  <c r="N26"/>
  <c r="L26"/>
  <c r="K26"/>
  <c r="J26"/>
  <c r="N25"/>
  <c r="L25"/>
  <c r="K25"/>
  <c r="J25"/>
  <c r="N24"/>
  <c r="N23"/>
  <c r="L23"/>
  <c r="J23"/>
  <c r="K23" s="1"/>
  <c r="N22"/>
  <c r="L22"/>
  <c r="J22"/>
  <c r="K22" s="1"/>
  <c r="N21"/>
  <c r="N20"/>
  <c r="N19"/>
  <c r="N18"/>
  <c r="L18"/>
  <c r="K18"/>
  <c r="J18"/>
  <c r="N17"/>
  <c r="N16"/>
  <c r="N15"/>
  <c r="J15"/>
  <c r="J40" s="1"/>
  <c r="N14"/>
  <c r="N13"/>
  <c r="N12"/>
  <c r="N11"/>
  <c r="I40" i="16"/>
  <c r="L36"/>
  <c r="J36"/>
  <c r="K36" s="1"/>
  <c r="L34"/>
  <c r="K34"/>
  <c r="J34"/>
  <c r="N32"/>
  <c r="L32"/>
  <c r="K32"/>
  <c r="J32"/>
  <c r="N31"/>
  <c r="N30"/>
  <c r="L30"/>
  <c r="J30"/>
  <c r="K30" s="1"/>
  <c r="N29"/>
  <c r="N28"/>
  <c r="J28"/>
  <c r="K28" s="1"/>
  <c r="N27"/>
  <c r="N26"/>
  <c r="J26"/>
  <c r="K26" s="1"/>
  <c r="N25"/>
  <c r="J25"/>
  <c r="K25" s="1"/>
  <c r="N24"/>
  <c r="N23"/>
  <c r="L23"/>
  <c r="K23"/>
  <c r="J23"/>
  <c r="N22"/>
  <c r="L22"/>
  <c r="K22"/>
  <c r="J22"/>
  <c r="N21"/>
  <c r="N20"/>
  <c r="N19"/>
  <c r="N18"/>
  <c r="J18"/>
  <c r="K18" s="1"/>
  <c r="N17"/>
  <c r="N16"/>
  <c r="N15"/>
  <c r="L15"/>
  <c r="J15"/>
  <c r="J40" s="1"/>
  <c r="N14"/>
  <c r="N13"/>
  <c r="N12"/>
  <c r="N11"/>
  <c r="I40" i="15"/>
  <c r="L36"/>
  <c r="K36"/>
  <c r="J36"/>
  <c r="J34"/>
  <c r="K34" s="1"/>
  <c r="N32"/>
  <c r="J32"/>
  <c r="K32" s="1"/>
  <c r="N31"/>
  <c r="N30"/>
  <c r="L30"/>
  <c r="K30"/>
  <c r="J30"/>
  <c r="N29"/>
  <c r="N28"/>
  <c r="L28"/>
  <c r="J28"/>
  <c r="K28" s="1"/>
  <c r="N27"/>
  <c r="N26"/>
  <c r="J26"/>
  <c r="K26" s="1"/>
  <c r="N25"/>
  <c r="J25"/>
  <c r="K25" s="1"/>
  <c r="N24"/>
  <c r="N23"/>
  <c r="J23"/>
  <c r="K23" s="1"/>
  <c r="N22"/>
  <c r="J22"/>
  <c r="K22" s="1"/>
  <c r="N21"/>
  <c r="N20"/>
  <c r="N19"/>
  <c r="N18"/>
  <c r="J18"/>
  <c r="K18" s="1"/>
  <c r="N17"/>
  <c r="N16"/>
  <c r="N15"/>
  <c r="L15"/>
  <c r="K15"/>
  <c r="J15"/>
  <c r="J40" s="1"/>
  <c r="N14"/>
  <c r="N13"/>
  <c r="N12"/>
  <c r="N11"/>
  <c r="I40" i="14"/>
  <c r="J36"/>
  <c r="K36" s="1"/>
  <c r="J34"/>
  <c r="K34" s="1"/>
  <c r="N32"/>
  <c r="J32"/>
  <c r="K32" s="1"/>
  <c r="N31"/>
  <c r="N30"/>
  <c r="J30"/>
  <c r="K30" s="1"/>
  <c r="N29"/>
  <c r="N28"/>
  <c r="L28"/>
  <c r="K28"/>
  <c r="J28"/>
  <c r="N27"/>
  <c r="N26"/>
  <c r="L26"/>
  <c r="J26"/>
  <c r="K26" s="1"/>
  <c r="N25"/>
  <c r="L25"/>
  <c r="J25"/>
  <c r="K25" s="1"/>
  <c r="N24"/>
  <c r="N23"/>
  <c r="J23"/>
  <c r="K23" s="1"/>
  <c r="N22"/>
  <c r="J22"/>
  <c r="K22" s="1"/>
  <c r="N21"/>
  <c r="N20"/>
  <c r="N19"/>
  <c r="N18"/>
  <c r="L18"/>
  <c r="J18"/>
  <c r="K18" s="1"/>
  <c r="N17"/>
  <c r="N16"/>
  <c r="N15"/>
  <c r="J15"/>
  <c r="K15" s="1"/>
  <c r="N14"/>
  <c r="N13"/>
  <c r="N12"/>
  <c r="N11"/>
  <c r="I40" i="13"/>
  <c r="J36"/>
  <c r="K36" s="1"/>
  <c r="L34"/>
  <c r="J34"/>
  <c r="K34" s="1"/>
  <c r="N32"/>
  <c r="L32"/>
  <c r="J32"/>
  <c r="K32" s="1"/>
  <c r="N31"/>
  <c r="N30"/>
  <c r="J30"/>
  <c r="K30" s="1"/>
  <c r="N29"/>
  <c r="N28"/>
  <c r="J28"/>
  <c r="J40" s="1"/>
  <c r="N27"/>
  <c r="N26"/>
  <c r="L26"/>
  <c r="K26"/>
  <c r="J26"/>
  <c r="N25"/>
  <c r="L25"/>
  <c r="K25"/>
  <c r="J25"/>
  <c r="N24"/>
  <c r="N23"/>
  <c r="L23"/>
  <c r="J23"/>
  <c r="K23" s="1"/>
  <c r="N22"/>
  <c r="L22"/>
  <c r="J22"/>
  <c r="K22" s="1"/>
  <c r="N21"/>
  <c r="N20"/>
  <c r="N19"/>
  <c r="N18"/>
  <c r="L18"/>
  <c r="K18"/>
  <c r="J18"/>
  <c r="N17"/>
  <c r="N16"/>
  <c r="L16"/>
  <c r="J16"/>
  <c r="K16" s="1"/>
  <c r="N15"/>
  <c r="L15"/>
  <c r="J15"/>
  <c r="K15" s="1"/>
  <c r="N14"/>
  <c r="N13"/>
  <c r="N12"/>
  <c r="N11"/>
  <c r="I40" i="12"/>
  <c r="L36"/>
  <c r="K36"/>
  <c r="J36"/>
  <c r="J34"/>
  <c r="K34" s="1"/>
  <c r="N32"/>
  <c r="J32"/>
  <c r="K32" s="1"/>
  <c r="N31"/>
  <c r="N30"/>
  <c r="L30"/>
  <c r="K30"/>
  <c r="J30"/>
  <c r="N29"/>
  <c r="N28"/>
  <c r="L28"/>
  <c r="J28"/>
  <c r="K28" s="1"/>
  <c r="N27"/>
  <c r="N26"/>
  <c r="J26"/>
  <c r="K26" s="1"/>
  <c r="N25"/>
  <c r="J25"/>
  <c r="K25" s="1"/>
  <c r="N24"/>
  <c r="N23"/>
  <c r="J23"/>
  <c r="K23" s="1"/>
  <c r="N22"/>
  <c r="J22"/>
  <c r="K22" s="1"/>
  <c r="N21"/>
  <c r="N20"/>
  <c r="N19"/>
  <c r="N18"/>
  <c r="J18"/>
  <c r="K18" s="1"/>
  <c r="N17"/>
  <c r="N16"/>
  <c r="N15"/>
  <c r="L15"/>
  <c r="K15"/>
  <c r="J15"/>
  <c r="J40" s="1"/>
  <c r="N14"/>
  <c r="N13"/>
  <c r="N12"/>
  <c r="N11"/>
  <c r="I40" i="11"/>
  <c r="J34"/>
  <c r="K34" s="1"/>
  <c r="N32"/>
  <c r="N31"/>
  <c r="N30"/>
  <c r="L30"/>
  <c r="J30"/>
  <c r="K30" s="1"/>
  <c r="N29"/>
  <c r="N28"/>
  <c r="J28"/>
  <c r="K28" s="1"/>
  <c r="N27"/>
  <c r="N26"/>
  <c r="J26"/>
  <c r="K26" s="1"/>
  <c r="N25"/>
  <c r="J25"/>
  <c r="K25" s="1"/>
  <c r="N24"/>
  <c r="J24"/>
  <c r="K24" s="1"/>
  <c r="N23"/>
  <c r="J23"/>
  <c r="K23" s="1"/>
  <c r="N22"/>
  <c r="J22"/>
  <c r="K22" s="1"/>
  <c r="N21"/>
  <c r="N20"/>
  <c r="N19"/>
  <c r="N18"/>
  <c r="J18"/>
  <c r="K18" s="1"/>
  <c r="N17"/>
  <c r="N16"/>
  <c r="J16"/>
  <c r="K16" s="1"/>
  <c r="K40" s="1"/>
  <c r="N15"/>
  <c r="N14"/>
  <c r="N13"/>
  <c r="N12"/>
  <c r="N11"/>
  <c r="I40" i="10"/>
  <c r="J38"/>
  <c r="K38" s="1"/>
  <c r="J37"/>
  <c r="K37" s="1"/>
  <c r="L36"/>
  <c r="J36"/>
  <c r="K36" s="1"/>
  <c r="L34"/>
  <c r="K34"/>
  <c r="J34"/>
  <c r="N32"/>
  <c r="N31"/>
  <c r="N30"/>
  <c r="J30"/>
  <c r="K30" s="1"/>
  <c r="N29"/>
  <c r="N28"/>
  <c r="N27"/>
  <c r="N26"/>
  <c r="L26"/>
  <c r="J26"/>
  <c r="K26" s="1"/>
  <c r="N25"/>
  <c r="L25"/>
  <c r="J25"/>
  <c r="K25" s="1"/>
  <c r="N24"/>
  <c r="N23"/>
  <c r="J23"/>
  <c r="K23" s="1"/>
  <c r="N22"/>
  <c r="N21"/>
  <c r="N20"/>
  <c r="N19"/>
  <c r="N18"/>
  <c r="N17"/>
  <c r="N16"/>
  <c r="N15"/>
  <c r="L15"/>
  <c r="J15"/>
  <c r="K15" s="1"/>
  <c r="N14"/>
  <c r="N13"/>
  <c r="N12"/>
  <c r="N11"/>
  <c r="I40" i="9"/>
  <c r="L38"/>
  <c r="K38"/>
  <c r="J38"/>
  <c r="J37"/>
  <c r="K37" s="1"/>
  <c r="J36"/>
  <c r="K36" s="1"/>
  <c r="L34"/>
  <c r="J34"/>
  <c r="K34" s="1"/>
  <c r="N32"/>
  <c r="N31"/>
  <c r="N30"/>
  <c r="J30"/>
  <c r="K30" s="1"/>
  <c r="N29"/>
  <c r="N28"/>
  <c r="N27"/>
  <c r="N26"/>
  <c r="J26"/>
  <c r="K26" s="1"/>
  <c r="N25"/>
  <c r="J25"/>
  <c r="K25" s="1"/>
  <c r="N24"/>
  <c r="N23"/>
  <c r="J23"/>
  <c r="K23" s="1"/>
  <c r="N22"/>
  <c r="N21"/>
  <c r="N20"/>
  <c r="N19"/>
  <c r="N18"/>
  <c r="N17"/>
  <c r="N16"/>
  <c r="N15"/>
  <c r="J15"/>
  <c r="K15" s="1"/>
  <c r="N14"/>
  <c r="N13"/>
  <c r="N12"/>
  <c r="N11"/>
  <c r="I40" i="8"/>
  <c r="L38"/>
  <c r="J38"/>
  <c r="K38" s="1"/>
  <c r="L37"/>
  <c r="K37"/>
  <c r="J37"/>
  <c r="J36"/>
  <c r="K36" s="1"/>
  <c r="J34"/>
  <c r="K34" s="1"/>
  <c r="N32"/>
  <c r="N31"/>
  <c r="N30"/>
  <c r="L30"/>
  <c r="K30"/>
  <c r="J30"/>
  <c r="N29"/>
  <c r="N28"/>
  <c r="N27"/>
  <c r="N26"/>
  <c r="J26"/>
  <c r="K26" s="1"/>
  <c r="N25"/>
  <c r="J25"/>
  <c r="K25" s="1"/>
  <c r="N24"/>
  <c r="N23"/>
  <c r="L23"/>
  <c r="K23"/>
  <c r="J23"/>
  <c r="N22"/>
  <c r="N21"/>
  <c r="N20"/>
  <c r="N19"/>
  <c r="N18"/>
  <c r="N17"/>
  <c r="N16"/>
  <c r="N15"/>
  <c r="N14"/>
  <c r="N13"/>
  <c r="N12"/>
  <c r="N11"/>
  <c r="J40" i="7"/>
  <c r="I40"/>
  <c r="J38"/>
  <c r="K38" s="1"/>
  <c r="J37"/>
  <c r="K37" s="1"/>
  <c r="L36"/>
  <c r="J36"/>
  <c r="K36" s="1"/>
  <c r="L34"/>
  <c r="K34"/>
  <c r="J34"/>
  <c r="N32"/>
  <c r="N31"/>
  <c r="N30"/>
  <c r="J30"/>
  <c r="K30" s="1"/>
  <c r="N29"/>
  <c r="N28"/>
  <c r="N27"/>
  <c r="N26"/>
  <c r="L26"/>
  <c r="J26"/>
  <c r="K26" s="1"/>
  <c r="N25"/>
  <c r="L25"/>
  <c r="J25"/>
  <c r="K25" s="1"/>
  <c r="N24"/>
  <c r="N23"/>
  <c r="J23"/>
  <c r="K23" s="1"/>
  <c r="N22"/>
  <c r="N21"/>
  <c r="N20"/>
  <c r="N19"/>
  <c r="N18"/>
  <c r="N17"/>
  <c r="N16"/>
  <c r="N15"/>
  <c r="L15"/>
  <c r="J15"/>
  <c r="K15" s="1"/>
  <c r="N14"/>
  <c r="N13"/>
  <c r="N12"/>
  <c r="N11"/>
  <c r="I40" i="6"/>
  <c r="L38"/>
  <c r="K38"/>
  <c r="J38"/>
  <c r="J37"/>
  <c r="K37" s="1"/>
  <c r="J36"/>
  <c r="K36" s="1"/>
  <c r="L34"/>
  <c r="J34"/>
  <c r="K34" s="1"/>
  <c r="N32"/>
  <c r="N31"/>
  <c r="N30"/>
  <c r="J30"/>
  <c r="K30" s="1"/>
  <c r="N29"/>
  <c r="N28"/>
  <c r="N27"/>
  <c r="N26"/>
  <c r="J26"/>
  <c r="K26" s="1"/>
  <c r="N25"/>
  <c r="J25"/>
  <c r="K25" s="1"/>
  <c r="N24"/>
  <c r="N23"/>
  <c r="J23"/>
  <c r="K23" s="1"/>
  <c r="N22"/>
  <c r="N21"/>
  <c r="N20"/>
  <c r="N19"/>
  <c r="N18"/>
  <c r="N17"/>
  <c r="N16"/>
  <c r="N15"/>
  <c r="J15"/>
  <c r="K15" s="1"/>
  <c r="N14"/>
  <c r="N13"/>
  <c r="N12"/>
  <c r="N11"/>
  <c r="I40" i="5"/>
  <c r="L38"/>
  <c r="J38"/>
  <c r="K38" s="1"/>
  <c r="L37"/>
  <c r="K37"/>
  <c r="J37"/>
  <c r="J36"/>
  <c r="K36" s="1"/>
  <c r="J34"/>
  <c r="K34" s="1"/>
  <c r="N32"/>
  <c r="N31"/>
  <c r="N30"/>
  <c r="L30"/>
  <c r="K30"/>
  <c r="J30"/>
  <c r="N29"/>
  <c r="N28"/>
  <c r="N27"/>
  <c r="N26"/>
  <c r="J26"/>
  <c r="K26" s="1"/>
  <c r="N25"/>
  <c r="J25"/>
  <c r="K25" s="1"/>
  <c r="N24"/>
  <c r="N23"/>
  <c r="L23"/>
  <c r="K23"/>
  <c r="J23"/>
  <c r="N22"/>
  <c r="N21"/>
  <c r="N20"/>
  <c r="N19"/>
  <c r="N18"/>
  <c r="N17"/>
  <c r="N16"/>
  <c r="N15"/>
  <c r="J15"/>
  <c r="K15" s="1"/>
  <c r="K40" s="1"/>
  <c r="N14"/>
  <c r="N13"/>
  <c r="N12"/>
  <c r="N11"/>
  <c r="I40" i="4"/>
  <c r="J38"/>
  <c r="K38" s="1"/>
  <c r="L37"/>
  <c r="J37"/>
  <c r="K37" s="1"/>
  <c r="L36"/>
  <c r="K36"/>
  <c r="J36"/>
  <c r="J34"/>
  <c r="K34" s="1"/>
  <c r="N32"/>
  <c r="N31"/>
  <c r="N30"/>
  <c r="L30"/>
  <c r="J30"/>
  <c r="K30" s="1"/>
  <c r="N29"/>
  <c r="N28"/>
  <c r="N27"/>
  <c r="N26"/>
  <c r="L26"/>
  <c r="K26"/>
  <c r="J26"/>
  <c r="N25"/>
  <c r="L25"/>
  <c r="K25"/>
  <c r="J25"/>
  <c r="N24"/>
  <c r="N23"/>
  <c r="L23"/>
  <c r="J23"/>
  <c r="K23" s="1"/>
  <c r="N22"/>
  <c r="L22"/>
  <c r="J22"/>
  <c r="K22" s="1"/>
  <c r="N21"/>
  <c r="N20"/>
  <c r="N19"/>
  <c r="N18"/>
  <c r="N17"/>
  <c r="N16"/>
  <c r="N15"/>
  <c r="J15"/>
  <c r="J40" s="1"/>
  <c r="N14"/>
  <c r="N13"/>
  <c r="N12"/>
  <c r="N11"/>
  <c r="I40" i="3"/>
  <c r="J38"/>
  <c r="K38" s="1"/>
  <c r="L37"/>
  <c r="J37"/>
  <c r="K37" s="1"/>
  <c r="L34"/>
  <c r="K34"/>
  <c r="J34"/>
  <c r="N32"/>
  <c r="N31"/>
  <c r="N30"/>
  <c r="J30"/>
  <c r="K30" s="1"/>
  <c r="N29"/>
  <c r="N28"/>
  <c r="N27"/>
  <c r="N26"/>
  <c r="L26"/>
  <c r="J26"/>
  <c r="K26" s="1"/>
  <c r="N25"/>
  <c r="L25"/>
  <c r="J25"/>
  <c r="K25" s="1"/>
  <c r="N24"/>
  <c r="N23"/>
  <c r="J23"/>
  <c r="J40" s="1"/>
  <c r="N22"/>
  <c r="N21"/>
  <c r="N20"/>
  <c r="N19"/>
  <c r="N18"/>
  <c r="N17"/>
  <c r="N16"/>
  <c r="N15"/>
  <c r="L15"/>
  <c r="J15"/>
  <c r="K15" s="1"/>
  <c r="N14"/>
  <c r="N13"/>
  <c r="N12"/>
  <c r="N11"/>
  <c r="I40" i="2"/>
  <c r="L38"/>
  <c r="K38"/>
  <c r="J38"/>
  <c r="J37"/>
  <c r="K37" s="1"/>
  <c r="J36"/>
  <c r="K36" s="1"/>
  <c r="L34"/>
  <c r="J34"/>
  <c r="K34" s="1"/>
  <c r="N32"/>
  <c r="N31"/>
  <c r="N30"/>
  <c r="J30"/>
  <c r="K30" s="1"/>
  <c r="N29"/>
  <c r="N28"/>
  <c r="N27"/>
  <c r="N26"/>
  <c r="J26"/>
  <c r="K26" s="1"/>
  <c r="N25"/>
  <c r="J25"/>
  <c r="K25" s="1"/>
  <c r="N24"/>
  <c r="N23"/>
  <c r="J23"/>
  <c r="K23" s="1"/>
  <c r="N22"/>
  <c r="N21"/>
  <c r="N20"/>
  <c r="N19"/>
  <c r="N18"/>
  <c r="N17"/>
  <c r="N16"/>
  <c r="N15"/>
  <c r="J15"/>
  <c r="K15" s="1"/>
  <c r="K40" s="1"/>
  <c r="N14"/>
  <c r="N13"/>
  <c r="N12"/>
  <c r="N11"/>
  <c r="I40" i="1"/>
  <c r="L38"/>
  <c r="J38"/>
  <c r="K38" s="1"/>
  <c r="L37"/>
  <c r="K37"/>
  <c r="J37"/>
  <c r="J36"/>
  <c r="K36" s="1"/>
  <c r="J34"/>
  <c r="K34" s="1"/>
  <c r="L33"/>
  <c r="J33"/>
  <c r="K33" s="1"/>
  <c r="N32"/>
  <c r="N31"/>
  <c r="N30"/>
  <c r="J30"/>
  <c r="K30" s="1"/>
  <c r="N29"/>
  <c r="N28"/>
  <c r="N27"/>
  <c r="N26"/>
  <c r="J26"/>
  <c r="K26" s="1"/>
  <c r="N25"/>
  <c r="J25"/>
  <c r="K25" s="1"/>
  <c r="N24"/>
  <c r="N23"/>
  <c r="J23"/>
  <c r="K23" s="1"/>
  <c r="N22"/>
  <c r="N21"/>
  <c r="N20"/>
  <c r="N19"/>
  <c r="N18"/>
  <c r="N17"/>
  <c r="N16"/>
  <c r="N15"/>
  <c r="J15"/>
  <c r="J40" s="1"/>
  <c r="N14"/>
  <c r="N13"/>
  <c r="N12"/>
  <c r="N11"/>
  <c r="K40" i="7" l="1"/>
  <c r="K40" i="8"/>
  <c r="K40" i="10"/>
  <c r="K40" i="14"/>
  <c r="K40" i="15"/>
  <c r="K40" i="19"/>
  <c r="K40" i="20"/>
  <c r="K40" i="6"/>
  <c r="K40" i="9"/>
  <c r="K40" i="12"/>
  <c r="K40" i="26"/>
  <c r="J40" i="10"/>
  <c r="L15" i="1"/>
  <c r="L25"/>
  <c r="L26"/>
  <c r="L34"/>
  <c r="L15" i="2"/>
  <c r="L25"/>
  <c r="L26"/>
  <c r="L36"/>
  <c r="J40"/>
  <c r="L23" i="3"/>
  <c r="L30"/>
  <c r="L38"/>
  <c r="L38" i="4"/>
  <c r="L34" i="5"/>
  <c r="L15" i="6"/>
  <c r="L25"/>
  <c r="L26"/>
  <c r="L36"/>
  <c r="J40"/>
  <c r="L23" i="7"/>
  <c r="L40" s="1"/>
  <c r="L30"/>
  <c r="L37"/>
  <c r="L34" i="8"/>
  <c r="L15" i="9"/>
  <c r="L25"/>
  <c r="L26"/>
  <c r="L36"/>
  <c r="J40"/>
  <c r="L23" i="10"/>
  <c r="L40" s="1"/>
  <c r="L30"/>
  <c r="L37"/>
  <c r="L18" i="11"/>
  <c r="L28"/>
  <c r="L18" i="12"/>
  <c r="L25"/>
  <c r="L26"/>
  <c r="L40" s="1"/>
  <c r="L30" i="13"/>
  <c r="L36"/>
  <c r="L22" i="14"/>
  <c r="L23"/>
  <c r="L32"/>
  <c r="L34"/>
  <c r="L18" i="15"/>
  <c r="L40" s="1"/>
  <c r="L25"/>
  <c r="L26"/>
  <c r="K15" i="16"/>
  <c r="K40" s="1"/>
  <c r="L28"/>
  <c r="L15" i="17"/>
  <c r="L40" s="1"/>
  <c r="L30"/>
  <c r="L36"/>
  <c r="L30" i="18"/>
  <c r="L36"/>
  <c r="L22" i="19"/>
  <c r="L23"/>
  <c r="L32"/>
  <c r="L34"/>
  <c r="L18" i="20"/>
  <c r="L40" s="1"/>
  <c r="L25"/>
  <c r="L26"/>
  <c r="L22" i="21"/>
  <c r="L40" s="1"/>
  <c r="L28" i="23"/>
  <c r="L38"/>
  <c r="L28" i="24"/>
  <c r="L38"/>
  <c r="L28" i="25"/>
  <c r="L38"/>
  <c r="L34" i="26"/>
  <c r="L15" i="27"/>
  <c r="L40" s="1"/>
  <c r="L25"/>
  <c r="L26"/>
  <c r="L34"/>
  <c r="L15" i="28"/>
  <c r="L40" s="1"/>
  <c r="L25"/>
  <c r="L26"/>
  <c r="L34"/>
  <c r="L15" i="29"/>
  <c r="L25"/>
  <c r="L26"/>
  <c r="L34"/>
  <c r="L15" i="30"/>
  <c r="L25"/>
  <c r="L26"/>
  <c r="L34"/>
  <c r="L15" i="31"/>
  <c r="L40" s="1"/>
  <c r="L25"/>
  <c r="L26"/>
  <c r="L34"/>
  <c r="L15" i="32"/>
  <c r="L40" s="1"/>
  <c r="L25"/>
  <c r="L26"/>
  <c r="L34"/>
  <c r="L15" i="33"/>
  <c r="L25"/>
  <c r="L26"/>
  <c r="L34"/>
  <c r="L15" i="34"/>
  <c r="L25"/>
  <c r="L26"/>
  <c r="L34"/>
  <c r="L15" i="35"/>
  <c r="L40" s="1"/>
  <c r="L25"/>
  <c r="L26"/>
  <c r="L34"/>
  <c r="J40" i="14"/>
  <c r="K15" i="1"/>
  <c r="K40" s="1"/>
  <c r="L23"/>
  <c r="L30"/>
  <c r="L36"/>
  <c r="L23" i="2"/>
  <c r="L30"/>
  <c r="L37"/>
  <c r="K23" i="3"/>
  <c r="K40" s="1"/>
  <c r="L15" i="4"/>
  <c r="L34"/>
  <c r="L15" i="5"/>
  <c r="L25"/>
  <c r="L26"/>
  <c r="L36"/>
  <c r="J40"/>
  <c r="L23" i="6"/>
  <c r="L30"/>
  <c r="L37"/>
  <c r="L38" i="7"/>
  <c r="L25" i="8"/>
  <c r="L26"/>
  <c r="L36"/>
  <c r="J40"/>
  <c r="L23" i="9"/>
  <c r="L30"/>
  <c r="L37"/>
  <c r="L38" i="10"/>
  <c r="L16" i="11"/>
  <c r="L22"/>
  <c r="L23"/>
  <c r="L24"/>
  <c r="L25"/>
  <c r="L26"/>
  <c r="L34"/>
  <c r="L22" i="12"/>
  <c r="L23"/>
  <c r="L32"/>
  <c r="L34"/>
  <c r="L28" i="13"/>
  <c r="L40" s="1"/>
  <c r="L15" i="14"/>
  <c r="L30"/>
  <c r="L36"/>
  <c r="L22" i="15"/>
  <c r="L23"/>
  <c r="L32"/>
  <c r="L34"/>
  <c r="L18" i="16"/>
  <c r="L40" s="1"/>
  <c r="L25"/>
  <c r="L26"/>
  <c r="K15" i="17"/>
  <c r="K40" s="1"/>
  <c r="L28"/>
  <c r="L15" i="18"/>
  <c r="L28"/>
  <c r="L15" i="19"/>
  <c r="L40" s="1"/>
  <c r="L30"/>
  <c r="L36"/>
  <c r="L22" i="20"/>
  <c r="L23"/>
  <c r="L32"/>
  <c r="L34"/>
  <c r="K22" i="21"/>
  <c r="K40" s="1"/>
  <c r="L15" i="22"/>
  <c r="L40" s="1"/>
  <c r="L15" i="23"/>
  <c r="L25"/>
  <c r="L26"/>
  <c r="L34"/>
  <c r="L15" i="24"/>
  <c r="L25"/>
  <c r="L26"/>
  <c r="L34"/>
  <c r="L15" i="25"/>
  <c r="L25"/>
  <c r="L26"/>
  <c r="L34"/>
  <c r="L15" i="26"/>
  <c r="L25"/>
  <c r="L35"/>
  <c r="J40"/>
  <c r="K15" i="27"/>
  <c r="K40" s="1"/>
  <c r="L23"/>
  <c r="L35"/>
  <c r="K15" i="28"/>
  <c r="K40" s="1"/>
  <c r="L23"/>
  <c r="L35"/>
  <c r="K15" i="29"/>
  <c r="K40" s="1"/>
  <c r="L23"/>
  <c r="L35"/>
  <c r="K15" i="30"/>
  <c r="K40" s="1"/>
  <c r="L23"/>
  <c r="L35"/>
  <c r="K15" i="31"/>
  <c r="K40" s="1"/>
  <c r="L23"/>
  <c r="L35"/>
  <c r="K15" i="32"/>
  <c r="K40" s="1"/>
  <c r="L23"/>
  <c r="L35"/>
  <c r="K15" i="33"/>
  <c r="K40" s="1"/>
  <c r="L23"/>
  <c r="L35"/>
  <c r="K15" i="34"/>
  <c r="K40" s="1"/>
  <c r="L23"/>
  <c r="L35"/>
  <c r="K15" i="35"/>
  <c r="K40" s="1"/>
  <c r="L23"/>
  <c r="L35"/>
  <c r="J40" i="11"/>
  <c r="J40" i="19"/>
  <c r="K15" i="4"/>
  <c r="K40" s="1"/>
  <c r="K28" i="13"/>
  <c r="K40" s="1"/>
  <c r="K15" i="18"/>
  <c r="K40" s="1"/>
  <c r="K15" i="22"/>
  <c r="K40" s="1"/>
  <c r="K15" i="23"/>
  <c r="K40" s="1"/>
  <c r="K15" i="24"/>
  <c r="K40" s="1"/>
  <c r="K15" i="25"/>
  <c r="K40" s="1"/>
  <c r="L40" i="29" l="1"/>
  <c r="L40" i="4"/>
  <c r="L40" i="6"/>
  <c r="L40" i="1"/>
  <c r="L40" i="9"/>
  <c r="L40" i="26"/>
  <c r="L40" i="24"/>
  <c r="L40" i="5"/>
  <c r="L40" i="2"/>
  <c r="L40" i="11"/>
  <c r="L40" i="34"/>
  <c r="L40" i="33"/>
  <c r="L40" i="30"/>
  <c r="L40" i="3"/>
  <c r="L40" i="25"/>
  <c r="L40" i="23"/>
  <c r="L40" i="18"/>
  <c r="L40" i="14"/>
  <c r="L40" i="8"/>
  <c r="G26" i="36" l="1"/>
  <c r="H26"/>
</calcChain>
</file>

<file path=xl/sharedStrings.xml><?xml version="1.0" encoding="utf-8"?>
<sst xmlns="http://schemas.openxmlformats.org/spreadsheetml/2006/main" count="2089" uniqueCount="156">
  <si>
    <t>STRIP TRIAL REPORT - GRAIN - ZIARNO</t>
  </si>
  <si>
    <t>POLAND 2011</t>
  </si>
  <si>
    <t>OSTAPCZUK</t>
  </si>
  <si>
    <t>Hybrid</t>
  </si>
  <si>
    <t>Harv.std</t>
  </si>
  <si>
    <t>plot lgt</t>
  </si>
  <si>
    <t>Hrv.width</t>
  </si>
  <si>
    <t>yield kg</t>
  </si>
  <si>
    <t>% mst</t>
  </si>
  <si>
    <t>T/ha wet</t>
  </si>
  <si>
    <t>Plon</t>
  </si>
  <si>
    <t>Ilość rośl.</t>
  </si>
  <si>
    <t>Obsada</t>
  </si>
  <si>
    <t>ok. Brzeska</t>
  </si>
  <si>
    <t>Nr</t>
  </si>
  <si>
    <t>Odmiana</t>
  </si>
  <si>
    <t>Obsada zbiorze.</t>
  </si>
  <si>
    <t>dł. polet.</t>
  </si>
  <si>
    <t>szer. m</t>
  </si>
  <si>
    <t>plon kg</t>
  </si>
  <si>
    <t>% wilg.</t>
  </si>
  <si>
    <t>t/ha wilg.</t>
  </si>
  <si>
    <t>t/ha 14%</t>
  </si>
  <si>
    <t>t/ha 15%</t>
  </si>
  <si>
    <t>na 5mb.</t>
  </si>
  <si>
    <t>tyś./ha</t>
  </si>
  <si>
    <t>PR39V43/X6W826</t>
  </si>
  <si>
    <t>PR39K13/X0781M</t>
  </si>
  <si>
    <t>PR39N39/X6V727</t>
  </si>
  <si>
    <t>PR39G12/X0778T</t>
  </si>
  <si>
    <t>P8000/X6T584</t>
  </si>
  <si>
    <t>P8400/X8S784</t>
  </si>
  <si>
    <t>PR39T45/X0842K</t>
  </si>
  <si>
    <t>P8100/X6T587</t>
  </si>
  <si>
    <t>PR39T13/X0823F</t>
  </si>
  <si>
    <t>PR39A98/X0821B</t>
  </si>
  <si>
    <t>PR39W45/X4T928</t>
  </si>
  <si>
    <t>PR39D23/X4S784</t>
  </si>
  <si>
    <t>PR39F58/X0850F</t>
  </si>
  <si>
    <t>PR39T83/X6P589</t>
  </si>
  <si>
    <t>PR38N86/X5R717</t>
  </si>
  <si>
    <t>PR38A79/X5P515</t>
  </si>
  <si>
    <t>PR38Y34/X5S803</t>
  </si>
  <si>
    <t>CLARICA/3893/X0902H</t>
  </si>
  <si>
    <t>PR38F70/BENICIA</t>
  </si>
  <si>
    <t>P9025/X6R239</t>
  </si>
  <si>
    <t xml:space="preserve"> </t>
  </si>
  <si>
    <t>PR38H20/X0900P</t>
  </si>
  <si>
    <t>P9000/X6R221</t>
  </si>
  <si>
    <t>P9100/X6P921</t>
  </si>
  <si>
    <t>P9400/X6P942</t>
  </si>
  <si>
    <t>PR38V31/X6P940</t>
  </si>
  <si>
    <t>PR38A24/X0958F</t>
  </si>
  <si>
    <t>P9578/X7P215</t>
  </si>
  <si>
    <t>P9494/X7P254</t>
  </si>
  <si>
    <t>PR35M23/X6K247</t>
  </si>
  <si>
    <t>ŚREDNIE:</t>
  </si>
  <si>
    <t>Pole zalewane w 2010 roku 5 razy zastoiska wody po 2-5 dni</t>
  </si>
  <si>
    <t>WÓJCIK</t>
  </si>
  <si>
    <t>ok. Dąbrowy Tarnowskiej</t>
  </si>
  <si>
    <t>ŚLĘCZKA</t>
  </si>
  <si>
    <t>ok. Sieprawia</t>
  </si>
  <si>
    <t>SŁOTA</t>
  </si>
  <si>
    <t>MUSIAŁ</t>
  </si>
  <si>
    <t>ok. Żabna</t>
  </si>
  <si>
    <t>BRYK</t>
  </si>
  <si>
    <t>ok. Buska Zdroju</t>
  </si>
  <si>
    <t>BOROŃ</t>
  </si>
  <si>
    <t>ok. Krakowa</t>
  </si>
  <si>
    <t>BRODOWICZ</t>
  </si>
  <si>
    <t>ok. Miechowa</t>
  </si>
  <si>
    <t>KOBIAŁKA</t>
  </si>
  <si>
    <t>ok. Chrzanowa</t>
  </si>
  <si>
    <t>TARKA</t>
  </si>
  <si>
    <t>ok. Otfinowa</t>
  </si>
  <si>
    <t>KACPERCZYK</t>
  </si>
  <si>
    <t>ok. Zwolenia</t>
  </si>
  <si>
    <t>dziki</t>
  </si>
  <si>
    <t>DRABKO</t>
  </si>
  <si>
    <t>ok. PARCZEWA</t>
  </si>
  <si>
    <t>DYBIOCH</t>
  </si>
  <si>
    <t>ok. ZAMOŚCIA</t>
  </si>
  <si>
    <t>GAWRON</t>
  </si>
  <si>
    <t>ok. KRASNEGOSTAWU</t>
  </si>
  <si>
    <t>JASIELSKI</t>
  </si>
  <si>
    <t>OK. KRASNEGOSTAWU</t>
  </si>
  <si>
    <t>KAŁUŻYŃSKI</t>
  </si>
  <si>
    <t>ok. KODENIA</t>
  </si>
  <si>
    <t>RSP ZAGRODA</t>
  </si>
  <si>
    <t>ok. SIENNICA RÓŻANA</t>
  </si>
  <si>
    <t>SAPIŁO</t>
  </si>
  <si>
    <t>ok. HRUBIESZOWA</t>
  </si>
  <si>
    <t>DZIKI</t>
  </si>
  <si>
    <t>WAWRYSZUK</t>
  </si>
  <si>
    <t>ok. DOŁHOBYCZÓW</t>
  </si>
  <si>
    <t>ZARAJCZYK</t>
  </si>
  <si>
    <t>ok. LUBLINA</t>
  </si>
  <si>
    <t>STASAK</t>
  </si>
  <si>
    <t>ok. CHEŁMA</t>
  </si>
  <si>
    <t>RYL</t>
  </si>
  <si>
    <t>AGRICOMPLEX</t>
  </si>
  <si>
    <t>ok. Przemyśla</t>
  </si>
  <si>
    <t>CHOLEWA</t>
  </si>
  <si>
    <t>ok. Przeworska</t>
  </si>
  <si>
    <t>GILOWSKI</t>
  </si>
  <si>
    <t>OK. Jarosławia</t>
  </si>
  <si>
    <t>PROCAJŁO</t>
  </si>
  <si>
    <t>ok. Lubaczowa</t>
  </si>
  <si>
    <t>??</t>
  </si>
  <si>
    <t>SPUSTEK</t>
  </si>
  <si>
    <t>ok. Tarnogrodu</t>
  </si>
  <si>
    <t>SUS</t>
  </si>
  <si>
    <t>ok. Jarosławia</t>
  </si>
  <si>
    <t>SZUMIŃSKI</t>
  </si>
  <si>
    <t>RHZS WYSZATYCE</t>
  </si>
  <si>
    <t>RSUW GŁUCHÓW</t>
  </si>
  <si>
    <t>ok. Łańcuta</t>
  </si>
  <si>
    <t>RSP NIZINY</t>
  </si>
  <si>
    <t>GRANDA</t>
  </si>
  <si>
    <t>MOTYKA</t>
  </si>
  <si>
    <t>PALONKA</t>
  </si>
  <si>
    <t>ok. Oleszyc</t>
  </si>
  <si>
    <t>WYNIKI DOŚWIADCZEŃ PRODUKCYJNYCH 2011</t>
  </si>
  <si>
    <t>PIONEER STRIP-TRIALS</t>
  </si>
  <si>
    <t>KUKURYDZA NA ZIARNO</t>
  </si>
  <si>
    <t>CORN FOR GRAIN</t>
  </si>
  <si>
    <t>REGION: MAŁOPOLSKIE, PODKARPACKIE, LUBELSKIE, ŚWIĘTOKRZYSKIE</t>
  </si>
  <si>
    <t># of Trials</t>
  </si>
  <si>
    <t>Hrvstd</t>
  </si>
  <si>
    <t>% mst.av</t>
  </si>
  <si>
    <t>Średni Plon</t>
  </si>
  <si>
    <t>max yield</t>
  </si>
  <si>
    <t>FAO</t>
  </si>
  <si>
    <t>Liczba dośw.</t>
  </si>
  <si>
    <t>Obsada przy zbiorze</t>
  </si>
  <si>
    <t>średni % wilg.</t>
  </si>
  <si>
    <t>max. plon</t>
  </si>
  <si>
    <t>P8000</t>
  </si>
  <si>
    <t>P8400</t>
  </si>
  <si>
    <t>P8100</t>
  </si>
  <si>
    <t>PR39D23</t>
  </si>
  <si>
    <t>PR39F58</t>
  </si>
  <si>
    <t>PR38N86</t>
  </si>
  <si>
    <t>PR38A79</t>
  </si>
  <si>
    <t>CLARICA</t>
  </si>
  <si>
    <t>P9025</t>
  </si>
  <si>
    <t>P9000</t>
  </si>
  <si>
    <t>P9400</t>
  </si>
  <si>
    <t>PR38V31</t>
  </si>
  <si>
    <t>PR38A24</t>
  </si>
  <si>
    <t>P9578</t>
  </si>
  <si>
    <t>P9494</t>
  </si>
  <si>
    <t>średnie</t>
  </si>
  <si>
    <t>% wilgotności</t>
  </si>
  <si>
    <t xml:space="preserve"> Plon w t/ha 15%</t>
  </si>
  <si>
    <r>
      <t>Plony ziarna kukurydzy -MAŁOPOLSKIE-PODKARPACKIE-LUBELSKIE-ŚWIĘTOKRZYSKIE</t>
    </r>
    <r>
      <rPr>
        <b/>
        <sz val="12"/>
        <rFont val="Arial"/>
        <family val="2"/>
        <charset val="238"/>
      </rPr>
      <t xml:space="preserve"> - 2011</t>
    </r>
  </si>
</sst>
</file>

<file path=xl/styles.xml><?xml version="1.0" encoding="utf-8"?>
<styleSheet xmlns="http://schemas.openxmlformats.org/spreadsheetml/2006/main">
  <numFmts count="1">
    <numFmt numFmtId="164" formatCode="0.0"/>
  </numFmts>
  <fonts count="43">
    <font>
      <sz val="10"/>
      <name val="Arial CE"/>
    </font>
    <font>
      <sz val="10"/>
      <name val="Arial CE"/>
    </font>
    <font>
      <b/>
      <sz val="14"/>
      <name val="Arial CE"/>
    </font>
    <font>
      <b/>
      <sz val="14"/>
      <name val="Arial CE"/>
      <family val="2"/>
      <charset val="238"/>
    </font>
    <font>
      <b/>
      <sz val="10"/>
      <color indexed="16"/>
      <name val="Arial CE"/>
    </font>
    <font>
      <b/>
      <sz val="12"/>
      <name val="Arial CE"/>
      <family val="2"/>
      <charset val="238"/>
    </font>
    <font>
      <sz val="10"/>
      <color indexed="26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</font>
    <font>
      <sz val="10"/>
      <color indexed="16"/>
      <name val="Arial CE"/>
    </font>
    <font>
      <b/>
      <sz val="12"/>
      <name val="Arial CE"/>
    </font>
    <font>
      <b/>
      <sz val="11"/>
      <name val="Tahoma"/>
      <family val="2"/>
      <charset val="238"/>
    </font>
    <font>
      <b/>
      <sz val="11"/>
      <name val="Arial"/>
      <family val="2"/>
    </font>
    <font>
      <b/>
      <sz val="11"/>
      <color indexed="53"/>
      <name val="Arial CE"/>
      <charset val="238"/>
    </font>
    <font>
      <b/>
      <sz val="11"/>
      <color indexed="16"/>
      <name val="Arial CE"/>
    </font>
    <font>
      <b/>
      <sz val="10"/>
      <name val="Arial CE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0"/>
      <color indexed="10"/>
      <name val="Arial CE"/>
      <family val="2"/>
      <charset val="238"/>
    </font>
    <font>
      <b/>
      <sz val="16"/>
      <name val="Arial Unicode MS"/>
      <family val="2"/>
      <charset val="238"/>
    </font>
    <font>
      <b/>
      <sz val="14"/>
      <name val="Arial Unicode MS"/>
      <family val="2"/>
      <charset val="238"/>
    </font>
    <font>
      <b/>
      <u/>
      <sz val="12"/>
      <color indexed="10"/>
      <name val="Arial CE"/>
      <family val="2"/>
      <charset val="238"/>
    </font>
    <font>
      <sz val="12"/>
      <color indexed="8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</font>
    <font>
      <sz val="14"/>
      <name val="Arial CE"/>
      <family val="2"/>
      <charset val="238"/>
    </font>
    <font>
      <b/>
      <sz val="12"/>
      <color indexed="16"/>
      <name val="Arial CE"/>
    </font>
    <font>
      <b/>
      <sz val="14"/>
      <name val="Verdana"/>
      <family val="2"/>
      <charset val="238"/>
    </font>
    <font>
      <sz val="10"/>
      <name val="Arial"/>
      <family val="2"/>
      <charset val="238"/>
    </font>
    <font>
      <sz val="14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2"/>
      <name val="Arial"/>
      <family val="2"/>
    </font>
    <font>
      <b/>
      <sz val="12"/>
      <color indexed="10"/>
      <name val="Verdana"/>
      <family val="2"/>
      <charset val="238"/>
    </font>
    <font>
      <b/>
      <sz val="8"/>
      <name val="Verdana"/>
      <family val="2"/>
      <charset val="238"/>
    </font>
    <font>
      <b/>
      <sz val="16"/>
      <name val="Arial"/>
      <family val="2"/>
    </font>
    <font>
      <b/>
      <sz val="12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2" fillId="3" borderId="0" xfId="0" applyFont="1" applyFill="1"/>
    <xf numFmtId="0" fontId="0" fillId="3" borderId="0" xfId="0" applyFill="1"/>
    <xf numFmtId="0" fontId="0" fillId="3" borderId="1" xfId="0" applyFill="1" applyBorder="1" applyAlignment="1">
      <alignment horizontal="center"/>
    </xf>
    <xf numFmtId="0" fontId="13" fillId="0" borderId="2" xfId="0" applyFont="1" applyFill="1" applyBorder="1" applyAlignment="1">
      <alignment horizontal="left" vertical="top"/>
    </xf>
    <xf numFmtId="1" fontId="14" fillId="0" borderId="10" xfId="0" applyNumberFormat="1" applyFont="1" applyFill="1" applyBorder="1" applyAlignment="1">
      <alignment horizontal="center"/>
    </xf>
    <xf numFmtId="164" fontId="14" fillId="0" borderId="11" xfId="0" applyNumberFormat="1" applyFont="1" applyFill="1" applyBorder="1" applyAlignment="1">
      <alignment horizontal="center"/>
    </xf>
    <xf numFmtId="164" fontId="14" fillId="0" borderId="2" xfId="0" applyNumberFormat="1" applyFont="1" applyFill="1" applyBorder="1" applyAlignment="1">
      <alignment horizontal="center"/>
    </xf>
    <xf numFmtId="3" fontId="14" fillId="0" borderId="11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2" fontId="15" fillId="0" borderId="2" xfId="0" applyNumberFormat="1" applyFont="1" applyFill="1" applyBorder="1"/>
    <xf numFmtId="2" fontId="16" fillId="0" borderId="2" xfId="0" applyNumberFormat="1" applyFont="1" applyFill="1" applyBorder="1"/>
    <xf numFmtId="2" fontId="16" fillId="0" borderId="3" xfId="0" applyNumberFormat="1" applyFont="1" applyFill="1" applyBorder="1"/>
    <xf numFmtId="0" fontId="0" fillId="3" borderId="13" xfId="0" applyFill="1" applyBorder="1" applyAlignment="1">
      <alignment horizontal="center"/>
    </xf>
    <xf numFmtId="3" fontId="17" fillId="3" borderId="14" xfId="0" applyNumberFormat="1" applyFont="1" applyFill="1" applyBorder="1" applyAlignment="1">
      <alignment horizontal="center"/>
    </xf>
    <xf numFmtId="0" fontId="12" fillId="0" borderId="0" xfId="0" applyFont="1"/>
    <xf numFmtId="0" fontId="0" fillId="3" borderId="15" xfId="0" applyFill="1" applyBorder="1" applyAlignment="1">
      <alignment horizontal="center"/>
    </xf>
    <xf numFmtId="0" fontId="13" fillId="0" borderId="5" xfId="0" applyFont="1" applyFill="1" applyBorder="1" applyAlignment="1">
      <alignment horizontal="left" vertical="top"/>
    </xf>
    <xf numFmtId="1" fontId="18" fillId="0" borderId="5" xfId="0" applyNumberFormat="1" applyFont="1" applyFill="1" applyBorder="1" applyAlignment="1" applyProtection="1">
      <alignment horizontal="center"/>
      <protection locked="0"/>
    </xf>
    <xf numFmtId="164" fontId="14" fillId="0" borderId="5" xfId="0" applyNumberFormat="1" applyFont="1" applyFill="1" applyBorder="1" applyAlignment="1">
      <alignment horizontal="center"/>
    </xf>
    <xf numFmtId="3" fontId="14" fillId="0" borderId="5" xfId="0" applyNumberFormat="1" applyFont="1" applyFill="1" applyBorder="1" applyAlignment="1">
      <alignment horizontal="center"/>
    </xf>
    <xf numFmtId="2" fontId="14" fillId="0" borderId="16" xfId="0" applyNumberFormat="1" applyFont="1" applyFill="1" applyBorder="1" applyAlignment="1">
      <alignment horizontal="center"/>
    </xf>
    <xf numFmtId="2" fontId="15" fillId="0" borderId="5" xfId="0" applyNumberFormat="1" applyFont="1" applyFill="1" applyBorder="1"/>
    <xf numFmtId="2" fontId="16" fillId="0" borderId="5" xfId="0" applyNumberFormat="1" applyFont="1" applyFill="1" applyBorder="1"/>
    <xf numFmtId="2" fontId="16" fillId="0" borderId="17" xfId="0" applyNumberFormat="1" applyFont="1" applyFill="1" applyBorder="1"/>
    <xf numFmtId="0" fontId="0" fillId="0" borderId="4" xfId="0" applyBorder="1" applyAlignment="1">
      <alignment horizontal="center"/>
    </xf>
    <xf numFmtId="3" fontId="17" fillId="3" borderId="5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center"/>
    </xf>
    <xf numFmtId="3" fontId="17" fillId="2" borderId="5" xfId="0" applyNumberFormat="1" applyFont="1" applyFill="1" applyBorder="1" applyAlignment="1">
      <alignment horizontal="center"/>
    </xf>
    <xf numFmtId="1" fontId="18" fillId="0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1" fontId="18" fillId="4" borderId="5" xfId="0" applyNumberFormat="1" applyFont="1" applyFill="1" applyBorder="1" applyAlignment="1" applyProtection="1">
      <alignment horizontal="center"/>
      <protection locked="0"/>
    </xf>
    <xf numFmtId="164" fontId="14" fillId="4" borderId="5" xfId="0" applyNumberFormat="1" applyFont="1" applyFill="1" applyBorder="1" applyAlignment="1">
      <alignment horizontal="center"/>
    </xf>
    <xf numFmtId="3" fontId="14" fillId="4" borderId="5" xfId="0" applyNumberFormat="1" applyFont="1" applyFill="1" applyBorder="1" applyAlignment="1">
      <alignment horizontal="center"/>
    </xf>
    <xf numFmtId="2" fontId="14" fillId="4" borderId="16" xfId="0" applyNumberFormat="1" applyFont="1" applyFill="1" applyBorder="1" applyAlignment="1">
      <alignment horizontal="center"/>
    </xf>
    <xf numFmtId="49" fontId="13" fillId="0" borderId="5" xfId="0" applyNumberFormat="1" applyFont="1" applyFill="1" applyBorder="1" applyAlignment="1">
      <alignment horizontal="left"/>
    </xf>
    <xf numFmtId="1" fontId="18" fillId="0" borderId="18" xfId="0" applyNumberFormat="1" applyFont="1" applyFill="1" applyBorder="1" applyAlignment="1" applyProtection="1">
      <alignment horizontal="center"/>
      <protection locked="0"/>
    </xf>
    <xf numFmtId="0" fontId="13" fillId="0" borderId="5" xfId="0" quotePrefix="1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0" fillId="0" borderId="6" xfId="0" applyBorder="1" applyAlignment="1">
      <alignment horizontal="center"/>
    </xf>
    <xf numFmtId="49" fontId="13" fillId="0" borderId="7" xfId="0" applyNumberFormat="1" applyFont="1" applyFill="1" applyBorder="1"/>
    <xf numFmtId="164" fontId="19" fillId="0" borderId="7" xfId="0" applyNumberFormat="1" applyFont="1" applyFill="1" applyBorder="1" applyAlignment="1" applyProtection="1">
      <alignment horizontal="center"/>
      <protection locked="0"/>
    </xf>
    <xf numFmtId="164" fontId="19" fillId="0" borderId="7" xfId="0" applyNumberFormat="1" applyFont="1" applyFill="1" applyBorder="1" applyAlignment="1">
      <alignment horizontal="center"/>
    </xf>
    <xf numFmtId="3" fontId="19" fillId="0" borderId="7" xfId="0" applyNumberFormat="1" applyFont="1" applyFill="1" applyBorder="1" applyAlignment="1">
      <alignment horizontal="center"/>
    </xf>
    <xf numFmtId="2" fontId="19" fillId="0" borderId="7" xfId="0" applyNumberFormat="1" applyFont="1" applyFill="1" applyBorder="1" applyAlignment="1">
      <alignment horizontal="center"/>
    </xf>
    <xf numFmtId="2" fontId="15" fillId="0" borderId="7" xfId="0" applyNumberFormat="1" applyFont="1" applyFill="1" applyBorder="1"/>
    <xf numFmtId="2" fontId="16" fillId="0" borderId="7" xfId="0" applyNumberFormat="1" applyFont="1" applyFill="1" applyBorder="1"/>
    <xf numFmtId="2" fontId="16" fillId="0" borderId="8" xfId="0" applyNumberFormat="1" applyFont="1" applyFill="1" applyBorder="1"/>
    <xf numFmtId="0" fontId="20" fillId="0" borderId="14" xfId="0" applyFont="1" applyBorder="1"/>
    <xf numFmtId="2" fontId="20" fillId="0" borderId="14" xfId="0" applyNumberFormat="1" applyFont="1" applyBorder="1"/>
    <xf numFmtId="0" fontId="18" fillId="0" borderId="0" xfId="0" applyFont="1" applyAlignment="1">
      <alignment vertical="center"/>
    </xf>
    <xf numFmtId="2" fontId="14" fillId="0" borderId="5" xfId="0" applyNumberFormat="1" applyFont="1" applyFill="1" applyBorder="1" applyAlignment="1">
      <alignment horizontal="center"/>
    </xf>
    <xf numFmtId="1" fontId="18" fillId="5" borderId="5" xfId="0" applyNumberFormat="1" applyFont="1" applyFill="1" applyBorder="1" applyAlignment="1" applyProtection="1">
      <alignment horizontal="center"/>
      <protection locked="0"/>
    </xf>
    <xf numFmtId="164" fontId="14" fillId="5" borderId="5" xfId="0" applyNumberFormat="1" applyFont="1" applyFill="1" applyBorder="1" applyAlignment="1">
      <alignment horizontal="center"/>
    </xf>
    <xf numFmtId="3" fontId="14" fillId="5" borderId="5" xfId="0" applyNumberFormat="1" applyFont="1" applyFill="1" applyBorder="1" applyAlignment="1">
      <alignment horizontal="center"/>
    </xf>
    <xf numFmtId="2" fontId="14" fillId="5" borderId="16" xfId="0" applyNumberFormat="1" applyFont="1" applyFill="1" applyBorder="1" applyAlignment="1">
      <alignment horizontal="center"/>
    </xf>
    <xf numFmtId="2" fontId="15" fillId="5" borderId="5" xfId="0" applyNumberFormat="1" applyFont="1" applyFill="1" applyBorder="1"/>
    <xf numFmtId="2" fontId="16" fillId="5" borderId="5" xfId="0" applyNumberFormat="1" applyFont="1" applyFill="1" applyBorder="1"/>
    <xf numFmtId="2" fontId="16" fillId="5" borderId="17" xfId="0" applyNumberFormat="1" applyFont="1" applyFill="1" applyBorder="1"/>
    <xf numFmtId="164" fontId="18" fillId="0" borderId="18" xfId="0" applyNumberFormat="1" applyFont="1" applyFill="1" applyBorder="1" applyAlignment="1" applyProtection="1">
      <alignment horizontal="center"/>
      <protection locked="0"/>
    </xf>
    <xf numFmtId="164" fontId="18" fillId="0" borderId="5" xfId="0" applyNumberFormat="1" applyFont="1" applyFill="1" applyBorder="1" applyAlignment="1" applyProtection="1">
      <alignment horizontal="center"/>
      <protection locked="0"/>
    </xf>
    <xf numFmtId="164" fontId="19" fillId="0" borderId="5" xfId="0" applyNumberFormat="1" applyFont="1" applyFill="1" applyBorder="1" applyAlignment="1" applyProtection="1">
      <alignment horizontal="center"/>
      <protection locked="0"/>
    </xf>
    <xf numFmtId="164" fontId="19" fillId="0" borderId="5" xfId="0" applyNumberFormat="1" applyFont="1" applyFill="1" applyBorder="1" applyAlignment="1">
      <alignment horizontal="center"/>
    </xf>
    <xf numFmtId="3" fontId="19" fillId="0" borderId="5" xfId="0" applyNumberFormat="1" applyFont="1" applyFill="1" applyBorder="1" applyAlignment="1">
      <alignment horizontal="center"/>
    </xf>
    <xf numFmtId="2" fontId="19" fillId="0" borderId="5" xfId="0" applyNumberFormat="1" applyFont="1" applyFill="1" applyBorder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left"/>
    </xf>
    <xf numFmtId="0" fontId="23" fillId="0" borderId="0" xfId="0" applyFont="1"/>
    <xf numFmtId="0" fontId="24" fillId="2" borderId="1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6" fillId="2" borderId="6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 shrinkToFit="1"/>
    </xf>
    <xf numFmtId="0" fontId="12" fillId="2" borderId="7" xfId="0" applyFont="1" applyFill="1" applyBorder="1" applyAlignment="1">
      <alignment horizontal="center"/>
    </xf>
    <xf numFmtId="0" fontId="28" fillId="2" borderId="7" xfId="0" applyFont="1" applyFill="1" applyBorder="1" applyAlignment="1">
      <alignment horizontal="center"/>
    </xf>
    <xf numFmtId="0" fontId="25" fillId="2" borderId="8" xfId="0" applyFont="1" applyFill="1" applyBorder="1" applyAlignment="1">
      <alignment horizontal="center"/>
    </xf>
    <xf numFmtId="0" fontId="31" fillId="0" borderId="2" xfId="0" applyFont="1" applyFill="1" applyBorder="1" applyAlignment="1" applyProtection="1">
      <alignment horizontal="center"/>
      <protection locked="0"/>
    </xf>
    <xf numFmtId="1" fontId="31" fillId="0" borderId="2" xfId="0" applyNumberFormat="1" applyFont="1" applyFill="1" applyBorder="1" applyAlignment="1" applyProtection="1">
      <alignment horizontal="center"/>
      <protection locked="0"/>
    </xf>
    <xf numFmtId="164" fontId="31" fillId="0" borderId="2" xfId="0" applyNumberFormat="1" applyFont="1" applyFill="1" applyBorder="1" applyAlignment="1" applyProtection="1">
      <alignment horizontal="center"/>
      <protection locked="0"/>
    </xf>
    <xf numFmtId="2" fontId="31" fillId="0" borderId="2" xfId="0" applyNumberFormat="1" applyFont="1" applyFill="1" applyBorder="1" applyAlignment="1" applyProtection="1">
      <alignment horizontal="center"/>
      <protection locked="0"/>
    </xf>
    <xf numFmtId="0" fontId="31" fillId="0" borderId="5" xfId="2" applyFont="1" applyBorder="1" applyAlignment="1">
      <alignment horizontal="center"/>
    </xf>
    <xf numFmtId="0" fontId="31" fillId="6" borderId="5" xfId="2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1" fontId="29" fillId="0" borderId="0" xfId="0" applyNumberFormat="1" applyFont="1" applyAlignment="1">
      <alignment horizontal="center"/>
    </xf>
    <xf numFmtId="164" fontId="29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33" fillId="0" borderId="0" xfId="3" applyFont="1"/>
    <xf numFmtId="0" fontId="33" fillId="0" borderId="19" xfId="3" applyFont="1" applyBorder="1"/>
    <xf numFmtId="0" fontId="33" fillId="0" borderId="12" xfId="3" applyFont="1" applyBorder="1"/>
    <xf numFmtId="0" fontId="33" fillId="0" borderId="20" xfId="3" applyFont="1" applyBorder="1"/>
    <xf numFmtId="0" fontId="33" fillId="0" borderId="21" xfId="3" applyFont="1" applyBorder="1"/>
    <xf numFmtId="0" fontId="33" fillId="0" borderId="0" xfId="3" applyFont="1" applyBorder="1"/>
    <xf numFmtId="0" fontId="33" fillId="0" borderId="22" xfId="3" applyFont="1" applyBorder="1"/>
    <xf numFmtId="0" fontId="29" fillId="0" borderId="0" xfId="3" applyFont="1" applyBorder="1" applyAlignment="1">
      <alignment horizontal="center"/>
    </xf>
    <xf numFmtId="2" fontId="33" fillId="0" borderId="0" xfId="3" applyNumberFormat="1" applyFont="1" applyBorder="1"/>
    <xf numFmtId="2" fontId="33" fillId="0" borderId="22" xfId="3" applyNumberFormat="1" applyFont="1" applyBorder="1"/>
    <xf numFmtId="0" fontId="33" fillId="0" borderId="23" xfId="3" applyFont="1" applyBorder="1"/>
    <xf numFmtId="0" fontId="29" fillId="0" borderId="24" xfId="3" applyFont="1" applyBorder="1" applyAlignment="1">
      <alignment horizontal="center"/>
    </xf>
    <xf numFmtId="0" fontId="33" fillId="0" borderId="24" xfId="3" applyFont="1" applyBorder="1"/>
    <xf numFmtId="2" fontId="33" fillId="0" borderId="24" xfId="3" applyNumberFormat="1" applyFont="1" applyBorder="1"/>
    <xf numFmtId="2" fontId="33" fillId="0" borderId="25" xfId="3" applyNumberFormat="1" applyFont="1" applyBorder="1"/>
    <xf numFmtId="0" fontId="34" fillId="0" borderId="0" xfId="3" applyFont="1" applyAlignment="1">
      <alignment horizontal="center"/>
    </xf>
    <xf numFmtId="0" fontId="29" fillId="0" borderId="0" xfId="3" applyFont="1" applyAlignment="1">
      <alignment horizontal="center"/>
    </xf>
    <xf numFmtId="164" fontId="29" fillId="0" borderId="0" xfId="3" applyNumberFormat="1" applyFont="1" applyAlignment="1">
      <alignment horizontal="center"/>
    </xf>
    <xf numFmtId="2" fontId="29" fillId="0" borderId="0" xfId="3" applyNumberFormat="1" applyFont="1" applyAlignment="1">
      <alignment horizontal="center"/>
    </xf>
    <xf numFmtId="0" fontId="35" fillId="0" borderId="0" xfId="0" applyFont="1" applyFill="1" applyBorder="1"/>
    <xf numFmtId="0" fontId="35" fillId="0" borderId="0" xfId="0" applyFont="1"/>
    <xf numFmtId="0" fontId="36" fillId="0" borderId="0" xfId="3" applyFont="1" applyFill="1" applyBorder="1" applyAlignment="1" applyProtection="1">
      <alignment horizontal="left" vertical="center"/>
    </xf>
    <xf numFmtId="0" fontId="33" fillId="0" borderId="0" xfId="3" applyFont="1" applyFill="1"/>
    <xf numFmtId="0" fontId="36" fillId="0" borderId="0" xfId="3" quotePrefix="1" applyFont="1" applyFill="1" applyAlignment="1">
      <alignment horizontal="right"/>
    </xf>
    <xf numFmtId="0" fontId="36" fillId="0" borderId="0" xfId="3" applyFont="1" applyFill="1"/>
    <xf numFmtId="0" fontId="38" fillId="0" borderId="0" xfId="3" applyFont="1" applyFill="1" applyBorder="1" applyProtection="1">
      <protection locked="0"/>
    </xf>
    <xf numFmtId="0" fontId="39" fillId="0" borderId="5" xfId="3" applyFont="1" applyFill="1" applyBorder="1" applyAlignment="1">
      <alignment horizontal="center" wrapText="1"/>
    </xf>
    <xf numFmtId="0" fontId="33" fillId="0" borderId="0" xfId="3" applyFont="1" applyAlignment="1">
      <alignment wrapText="1"/>
    </xf>
    <xf numFmtId="0" fontId="39" fillId="0" borderId="0" xfId="3" applyFont="1" applyFill="1" applyBorder="1"/>
    <xf numFmtId="2" fontId="33" fillId="0" borderId="0" xfId="3" applyNumberFormat="1" applyFont="1" applyFill="1" applyBorder="1" applyAlignment="1" applyProtection="1">
      <alignment horizontal="right"/>
    </xf>
    <xf numFmtId="2" fontId="39" fillId="0" borderId="0" xfId="3" applyNumberFormat="1" applyFont="1" applyFill="1" applyBorder="1" applyAlignment="1" applyProtection="1">
      <alignment horizontal="center"/>
    </xf>
    <xf numFmtId="0" fontId="33" fillId="0" borderId="0" xfId="3" applyFont="1" applyFill="1" applyBorder="1"/>
    <xf numFmtId="0" fontId="29" fillId="0" borderId="15" xfId="0" applyFont="1" applyFill="1" applyBorder="1" applyAlignment="1">
      <alignment horizontal="left" vertical="top"/>
    </xf>
    <xf numFmtId="0" fontId="31" fillId="4" borderId="5" xfId="2" applyFont="1" applyFill="1" applyBorder="1" applyAlignment="1">
      <alignment horizontal="center"/>
    </xf>
    <xf numFmtId="3" fontId="31" fillId="4" borderId="5" xfId="2" applyNumberFormat="1" applyFont="1" applyFill="1" applyBorder="1" applyAlignment="1">
      <alignment horizontal="center"/>
    </xf>
    <xf numFmtId="0" fontId="31" fillId="4" borderId="18" xfId="2" applyFont="1" applyFill="1" applyBorder="1" applyAlignment="1">
      <alignment horizontal="center"/>
    </xf>
    <xf numFmtId="0" fontId="31" fillId="6" borderId="2" xfId="0" applyFont="1" applyFill="1" applyBorder="1" applyAlignment="1" applyProtection="1">
      <alignment horizontal="center"/>
      <protection locked="0"/>
    </xf>
    <xf numFmtId="1" fontId="31" fillId="6" borderId="2" xfId="0" applyNumberFormat="1" applyFont="1" applyFill="1" applyBorder="1" applyAlignment="1" applyProtection="1">
      <alignment horizontal="center"/>
      <protection locked="0"/>
    </xf>
    <xf numFmtId="164" fontId="31" fillId="6" borderId="2" xfId="0" applyNumberFormat="1" applyFont="1" applyFill="1" applyBorder="1" applyAlignment="1" applyProtection="1">
      <alignment horizontal="center"/>
      <protection locked="0"/>
    </xf>
    <xf numFmtId="2" fontId="31" fillId="6" borderId="2" xfId="0" applyNumberFormat="1" applyFont="1" applyFill="1" applyBorder="1" applyAlignment="1" applyProtection="1">
      <alignment horizontal="center"/>
      <protection locked="0"/>
    </xf>
    <xf numFmtId="0" fontId="29" fillId="0" borderId="1" xfId="0" applyFont="1" applyFill="1" applyBorder="1" applyAlignment="1">
      <alignment horizontal="left" vertical="top" wrapText="1"/>
    </xf>
    <xf numFmtId="0" fontId="31" fillId="4" borderId="2" xfId="2" applyFont="1" applyFill="1" applyBorder="1" applyAlignment="1">
      <alignment horizontal="center"/>
    </xf>
    <xf numFmtId="2" fontId="31" fillId="0" borderId="3" xfId="0" applyNumberFormat="1" applyFont="1" applyFill="1" applyBorder="1" applyAlignment="1" applyProtection="1">
      <alignment horizontal="center"/>
      <protection locked="0"/>
    </xf>
    <xf numFmtId="0" fontId="29" fillId="0" borderId="15" xfId="0" applyFont="1" applyFill="1" applyBorder="1" applyAlignment="1">
      <alignment horizontal="left" vertical="top" wrapText="1"/>
    </xf>
    <xf numFmtId="0" fontId="29" fillId="6" borderId="15" xfId="0" applyFont="1" applyFill="1" applyBorder="1" applyAlignment="1">
      <alignment horizontal="left" vertical="top"/>
    </xf>
    <xf numFmtId="2" fontId="31" fillId="6" borderId="3" xfId="0" applyNumberFormat="1" applyFont="1" applyFill="1" applyBorder="1" applyAlignment="1" applyProtection="1">
      <alignment horizontal="center"/>
      <protection locked="0"/>
    </xf>
    <xf numFmtId="0" fontId="29" fillId="6" borderId="15" xfId="0" applyFont="1" applyFill="1" applyBorder="1" applyAlignment="1">
      <alignment horizontal="left" vertical="top" wrapText="1"/>
    </xf>
    <xf numFmtId="49" fontId="29" fillId="6" borderId="15" xfId="0" applyNumberFormat="1" applyFont="1" applyFill="1" applyBorder="1" applyAlignment="1">
      <alignment horizontal="left"/>
    </xf>
    <xf numFmtId="0" fontId="29" fillId="6" borderId="15" xfId="0" quotePrefix="1" applyFont="1" applyFill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29" fillId="0" borderId="15" xfId="0" quotePrefix="1" applyFont="1" applyBorder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31" fillId="0" borderId="7" xfId="2" applyFont="1" applyBorder="1" applyAlignment="1">
      <alignment horizontal="center"/>
    </xf>
    <xf numFmtId="0" fontId="31" fillId="0" borderId="26" xfId="0" applyFont="1" applyFill="1" applyBorder="1" applyAlignment="1" applyProtection="1">
      <alignment horizontal="center"/>
      <protection locked="0"/>
    </xf>
    <xf numFmtId="1" fontId="31" fillId="0" borderId="26" xfId="0" applyNumberFormat="1" applyFont="1" applyFill="1" applyBorder="1" applyAlignment="1" applyProtection="1">
      <alignment horizontal="center"/>
      <protection locked="0"/>
    </xf>
    <xf numFmtId="164" fontId="31" fillId="0" borderId="26" xfId="0" applyNumberFormat="1" applyFont="1" applyFill="1" applyBorder="1" applyAlignment="1" applyProtection="1">
      <alignment horizontal="center"/>
      <protection locked="0"/>
    </xf>
    <xf numFmtId="2" fontId="31" fillId="0" borderId="26" xfId="0" applyNumberFormat="1" applyFont="1" applyFill="1" applyBorder="1" applyAlignment="1" applyProtection="1">
      <alignment horizontal="center"/>
      <protection locked="0"/>
    </xf>
    <xf numFmtId="2" fontId="31" fillId="0" borderId="27" xfId="0" applyNumberFormat="1" applyFont="1" applyFill="1" applyBorder="1" applyAlignment="1" applyProtection="1">
      <alignment horizontal="center"/>
      <protection locked="0"/>
    </xf>
    <xf numFmtId="164" fontId="22" fillId="0" borderId="5" xfId="0" applyNumberFormat="1" applyFont="1" applyFill="1" applyBorder="1" applyAlignment="1" applyProtection="1">
      <alignment horizontal="center"/>
      <protection locked="0"/>
    </xf>
    <xf numFmtId="2" fontId="40" fillId="0" borderId="5" xfId="3" applyNumberFormat="1" applyFont="1" applyFill="1" applyBorder="1" applyAlignment="1">
      <alignment horizontal="center"/>
    </xf>
    <xf numFmtId="164" fontId="22" fillId="0" borderId="5" xfId="0" applyNumberFormat="1" applyFont="1" applyBorder="1" applyAlignment="1">
      <alignment horizontal="center"/>
    </xf>
    <xf numFmtId="0" fontId="41" fillId="0" borderId="0" xfId="3" applyFont="1"/>
    <xf numFmtId="164" fontId="22" fillId="0" borderId="5" xfId="0" applyNumberFormat="1" applyFont="1" applyFill="1" applyBorder="1" applyAlignment="1">
      <alignment horizontal="center"/>
    </xf>
    <xf numFmtId="164" fontId="22" fillId="0" borderId="0" xfId="3" applyNumberFormat="1" applyFont="1" applyAlignment="1">
      <alignment horizontal="center"/>
    </xf>
    <xf numFmtId="2" fontId="37" fillId="0" borderId="0" xfId="3" applyNumberFormat="1" applyFont="1" applyAlignment="1">
      <alignment horizontal="center"/>
    </xf>
    <xf numFmtId="164" fontId="42" fillId="0" borderId="5" xfId="1" applyNumberFormat="1" applyFont="1" applyFill="1" applyBorder="1" applyAlignment="1">
      <alignment horizontal="center"/>
    </xf>
    <xf numFmtId="164" fontId="42" fillId="0" borderId="0" xfId="3" applyNumberFormat="1" applyFont="1" applyAlignment="1">
      <alignment horizontal="center"/>
    </xf>
    <xf numFmtId="2" fontId="37" fillId="0" borderId="5" xfId="3" applyNumberFormat="1" applyFont="1" applyFill="1" applyBorder="1" applyAlignment="1">
      <alignment horizontal="center"/>
    </xf>
  </cellXfs>
  <cellStyles count="7">
    <cellStyle name="Excel Built-in Normal" xfId="4"/>
    <cellStyle name="Normal" xfId="0" builtinId="0"/>
    <cellStyle name="Normal_05-Ziarno -MAŁOPOLSKIE-PODKARPACKIE...- graf" xfId="3"/>
    <cellStyle name="Normal_2007-Kiszonka-PL-PLONY-LUB-WLKP-KUJ-POM-LDZ-średnie-wykres" xfId="2"/>
    <cellStyle name="Normalny 2" xfId="5"/>
    <cellStyle name="Normalny_Arkusz1" xfId="6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strRef>
          <c:f>'11-ISO-ZIARNO-Grafik-PL-PŁD-WS'!$A$36</c:f>
          <c:strCache>
            <c:ptCount val="1"/>
            <c:pt idx="0">
              <c:v>Plony ziarna kukurydzy -MAŁOPOLSKIE-PODKARPACKIE-LUBELSKIE-ŚWIĘTOKRZYSKIE - 2011</c:v>
            </c:pt>
          </c:strCache>
        </c:strRef>
      </c:tx>
      <c:layout>
        <c:manualLayout>
          <c:xMode val="edge"/>
          <c:yMode val="edge"/>
          <c:x val="0.17766889090331348"/>
          <c:y val="1.292092666472260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title>
    <c:plotArea>
      <c:layout>
        <c:manualLayout>
          <c:layoutTarget val="inner"/>
          <c:xMode val="edge"/>
          <c:yMode val="edge"/>
          <c:x val="3.2487325749189951E-2"/>
          <c:y val="9.9010060543749806E-2"/>
          <c:w val="0.93807153100785767"/>
          <c:h val="0.76897813688979044"/>
        </c:manualLayout>
      </c:layout>
      <c:barChart>
        <c:barDir val="col"/>
        <c:grouping val="clustered"/>
        <c:ser>
          <c:idx val="1"/>
          <c:order val="0"/>
          <c:tx>
            <c:strRef>
              <c:f>'11-ISO-ZIARNO-Grafik-PL-PŁD-WS'!$E$39</c:f>
              <c:strCache>
                <c:ptCount val="1"/>
                <c:pt idx="0">
                  <c:v> Plon w t/ha 15%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Val val="1"/>
          </c:dLbls>
          <c:cat>
            <c:strRef>
              <c:f>'11-ISO-ZIARNO-Grafik-PL-PŁD-WS'!$A$40:$A$54</c:f>
              <c:strCache>
                <c:ptCount val="15"/>
                <c:pt idx="0">
                  <c:v>P8000</c:v>
                </c:pt>
                <c:pt idx="1">
                  <c:v>P8400</c:v>
                </c:pt>
                <c:pt idx="2">
                  <c:v>P8100</c:v>
                </c:pt>
                <c:pt idx="3">
                  <c:v>PR39D23</c:v>
                </c:pt>
                <c:pt idx="4">
                  <c:v>PR39F58</c:v>
                </c:pt>
                <c:pt idx="5">
                  <c:v>PR38N86</c:v>
                </c:pt>
                <c:pt idx="6">
                  <c:v>PR38A79</c:v>
                </c:pt>
                <c:pt idx="7">
                  <c:v>CLARICA</c:v>
                </c:pt>
                <c:pt idx="8">
                  <c:v>P9025</c:v>
                </c:pt>
                <c:pt idx="9">
                  <c:v>P9000</c:v>
                </c:pt>
                <c:pt idx="10">
                  <c:v>P9400</c:v>
                </c:pt>
                <c:pt idx="11">
                  <c:v>PR38V31</c:v>
                </c:pt>
                <c:pt idx="12">
                  <c:v>PR38A24</c:v>
                </c:pt>
                <c:pt idx="13">
                  <c:v>P9578</c:v>
                </c:pt>
                <c:pt idx="14">
                  <c:v>P9494</c:v>
                </c:pt>
              </c:strCache>
            </c:strRef>
          </c:cat>
          <c:val>
            <c:numRef>
              <c:f>'11-ISO-ZIARNO-Grafik-PL-PŁD-WS'!$E$40:$E$54</c:f>
              <c:numCache>
                <c:formatCode>0.00</c:formatCode>
                <c:ptCount val="15"/>
                <c:pt idx="0">
                  <c:v>11.414687500000003</c:v>
                </c:pt>
                <c:pt idx="1">
                  <c:v>11.175000000000001</c:v>
                </c:pt>
                <c:pt idx="2">
                  <c:v>10.648999999999999</c:v>
                </c:pt>
                <c:pt idx="3">
                  <c:v>10.824166666666665</c:v>
                </c:pt>
                <c:pt idx="4">
                  <c:v>11.50029411764706</c:v>
                </c:pt>
                <c:pt idx="5">
                  <c:v>12.755428571428572</c:v>
                </c:pt>
                <c:pt idx="6">
                  <c:v>12.625588235294122</c:v>
                </c:pt>
                <c:pt idx="7">
                  <c:v>11.815217391304346</c:v>
                </c:pt>
                <c:pt idx="8">
                  <c:v>12.313939393939396</c:v>
                </c:pt>
                <c:pt idx="9">
                  <c:v>11.144444444444444</c:v>
                </c:pt>
                <c:pt idx="10">
                  <c:v>12.941818181818183</c:v>
                </c:pt>
                <c:pt idx="11">
                  <c:v>12.758461538461539</c:v>
                </c:pt>
                <c:pt idx="12">
                  <c:v>12.792580645161292</c:v>
                </c:pt>
                <c:pt idx="13">
                  <c:v>12.081</c:v>
                </c:pt>
                <c:pt idx="14">
                  <c:v>13.391304347826084</c:v>
                </c:pt>
              </c:numCache>
            </c:numRef>
          </c:val>
        </c:ser>
        <c:gapWidth val="70"/>
        <c:axId val="105562880"/>
        <c:axId val="105564416"/>
      </c:barChart>
      <c:lineChart>
        <c:grouping val="standard"/>
        <c:ser>
          <c:idx val="0"/>
          <c:order val="1"/>
          <c:tx>
            <c:strRef>
              <c:f>'11-ISO-ZIARNO-Grafik-PL-PŁD-WS'!$F$39</c:f>
              <c:strCache>
                <c:ptCount val="1"/>
                <c:pt idx="0">
                  <c:v>% wilgotności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2"/>
            <c:spPr>
              <a:solidFill>
                <a:srgbClr val="00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2.8895736787599335E-2"/>
                  <c:y val="-2.5383322426376389E-2"/>
                </c:manualLayout>
              </c:layout>
              <c:dLblPos val="r"/>
              <c:showVal val="1"/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just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b"/>
            <c:showVal val="1"/>
          </c:dLbls>
          <c:cat>
            <c:strRef>
              <c:f>'11-ISO-ZIARNO-Grafik-PL-PŁD-WS'!$A$40:$A$54</c:f>
              <c:strCache>
                <c:ptCount val="15"/>
                <c:pt idx="0">
                  <c:v>P8000</c:v>
                </c:pt>
                <c:pt idx="1">
                  <c:v>P8400</c:v>
                </c:pt>
                <c:pt idx="2">
                  <c:v>P8100</c:v>
                </c:pt>
                <c:pt idx="3">
                  <c:v>PR39D23</c:v>
                </c:pt>
                <c:pt idx="4">
                  <c:v>PR39F58</c:v>
                </c:pt>
                <c:pt idx="5">
                  <c:v>PR38N86</c:v>
                </c:pt>
                <c:pt idx="6">
                  <c:v>PR38A79</c:v>
                </c:pt>
                <c:pt idx="7">
                  <c:v>CLARICA</c:v>
                </c:pt>
                <c:pt idx="8">
                  <c:v>P9025</c:v>
                </c:pt>
                <c:pt idx="9">
                  <c:v>P9000</c:v>
                </c:pt>
                <c:pt idx="10">
                  <c:v>P9400</c:v>
                </c:pt>
                <c:pt idx="11">
                  <c:v>PR38V31</c:v>
                </c:pt>
                <c:pt idx="12">
                  <c:v>PR38A24</c:v>
                </c:pt>
                <c:pt idx="13">
                  <c:v>P9578</c:v>
                </c:pt>
                <c:pt idx="14">
                  <c:v>P9494</c:v>
                </c:pt>
              </c:strCache>
            </c:strRef>
          </c:cat>
          <c:val>
            <c:numRef>
              <c:f>'11-ISO-ZIARNO-Grafik-PL-PŁD-WS'!$F$40:$F$54</c:f>
              <c:numCache>
                <c:formatCode>0.0</c:formatCode>
                <c:ptCount val="15"/>
                <c:pt idx="0">
                  <c:v>26.595312500000002</c:v>
                </c:pt>
                <c:pt idx="1">
                  <c:v>27.9</c:v>
                </c:pt>
                <c:pt idx="2">
                  <c:v>32.42</c:v>
                </c:pt>
                <c:pt idx="3">
                  <c:v>32.325000000000003</c:v>
                </c:pt>
                <c:pt idx="4">
                  <c:v>27.776470588235298</c:v>
                </c:pt>
                <c:pt idx="5">
                  <c:v>27.74</c:v>
                </c:pt>
                <c:pt idx="6">
                  <c:v>27.685294117647057</c:v>
                </c:pt>
                <c:pt idx="7">
                  <c:v>27.173913043478265</c:v>
                </c:pt>
                <c:pt idx="8">
                  <c:v>27.487878787878788</c:v>
                </c:pt>
                <c:pt idx="9">
                  <c:v>28.033333333333331</c:v>
                </c:pt>
                <c:pt idx="10">
                  <c:v>27.43181818181818</c:v>
                </c:pt>
                <c:pt idx="11">
                  <c:v>25.976923076923079</c:v>
                </c:pt>
                <c:pt idx="12">
                  <c:v>28.145161290322584</c:v>
                </c:pt>
                <c:pt idx="13">
                  <c:v>30.139999999999997</c:v>
                </c:pt>
                <c:pt idx="14">
                  <c:v>29.38695652173913</c:v>
                </c:pt>
              </c:numCache>
            </c:numRef>
          </c:val>
        </c:ser>
        <c:marker val="1"/>
        <c:axId val="105570304"/>
        <c:axId val="105572224"/>
      </c:lineChart>
      <c:catAx>
        <c:axId val="1055628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5564416"/>
        <c:crosses val="autoZero"/>
        <c:lblAlgn val="ctr"/>
        <c:lblOffset val="100"/>
        <c:tickLblSkip val="1"/>
        <c:tickMarkSkip val="1"/>
      </c:catAx>
      <c:valAx>
        <c:axId val="105564416"/>
        <c:scaling>
          <c:orientation val="minMax"/>
          <c:max val="14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5562880"/>
        <c:crosses val="autoZero"/>
        <c:crossBetween val="between"/>
        <c:majorUnit val="1"/>
        <c:minorUnit val="0.1"/>
      </c:valAx>
      <c:catAx>
        <c:axId val="105570304"/>
        <c:scaling>
          <c:orientation val="minMax"/>
        </c:scaling>
        <c:delete val="1"/>
        <c:axPos val="b"/>
        <c:title>
          <c:tx>
            <c:strRef>
              <c:f>'11-ISO-ZIARNO-Grafik-PL-PŁD-WS'!$A$37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0.50761446483109152"/>
              <c:y val="2.6402682811666602E-2"/>
            </c:manualLayout>
          </c:layout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pl-PL"/>
            </a:p>
          </c:txPr>
        </c:title>
        <c:numFmt formatCode="General" sourceLinked="1"/>
        <c:tickLblPos val="none"/>
        <c:crossAx val="105572224"/>
        <c:crossesAt val="85"/>
        <c:lblAlgn val="ctr"/>
        <c:lblOffset val="100"/>
      </c:catAx>
      <c:valAx>
        <c:axId val="105572224"/>
        <c:scaling>
          <c:orientation val="minMax"/>
          <c:max val="30"/>
          <c:min val="25"/>
        </c:scaling>
        <c:axPos val="r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5570304"/>
        <c:crosses val="max"/>
        <c:crossBetween val="between"/>
        <c:majorUnit val="1"/>
        <c:minorUnit val="0.1"/>
      </c:valAx>
      <c:spPr>
        <a:gradFill rotWithShape="0">
          <a:gsLst>
            <a:gs pos="0">
              <a:srgbClr val="FFFF99"/>
            </a:gs>
            <a:gs pos="100000">
              <a:srgbClr val="FFFF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327063625243591E-2"/>
          <c:y val="4.4554503150874274E-2"/>
          <c:w val="0.82335066195603057"/>
          <c:h val="4.290435956895805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0.98425196850393659" l="0.74803149606299324" r="0.74803149606299324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4</xdr:row>
      <xdr:rowOff>247650</xdr:rowOff>
    </xdr:from>
    <xdr:to>
      <xdr:col>7</xdr:col>
      <xdr:colOff>781050</xdr:colOff>
      <xdr:row>6</xdr:row>
      <xdr:rowOff>238125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300" y="67627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4</xdr:row>
      <xdr:rowOff>38100</xdr:rowOff>
    </xdr:from>
    <xdr:to>
      <xdr:col>11</xdr:col>
      <xdr:colOff>266701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ornowtobi/My%20Documents/Kulturen/mais/Aergebnisse%20Anke/K%20Demo_Dedelow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E_Data"/>
      <sheetName val="TDE_Text"/>
      <sheetName val="TDE_Trait_Codes"/>
      <sheetName val="TDE_Languages"/>
      <sheetName val="Aussaatplan u. Bonituren"/>
      <sheetName val="TDE_Report"/>
      <sheetName val=" Marktleistung"/>
      <sheetName val="Scatterplot"/>
      <sheetName val="Säulengraph"/>
      <sheetName val="Tab"/>
      <sheetName val="KRZ"/>
    </sheetNames>
    <sheetDataSet>
      <sheetData sheetId="0">
        <row r="45">
          <cell r="J45">
            <v>31.5</v>
          </cell>
        </row>
        <row r="46">
          <cell r="J46">
            <v>34.299999999999997</v>
          </cell>
        </row>
        <row r="47">
          <cell r="J47">
            <v>37.299999999999997</v>
          </cell>
        </row>
        <row r="48">
          <cell r="J48">
            <v>34</v>
          </cell>
        </row>
        <row r="49">
          <cell r="J49">
            <v>33.700000000000003</v>
          </cell>
        </row>
        <row r="50">
          <cell r="J50">
            <v>33.6</v>
          </cell>
        </row>
        <row r="51">
          <cell r="J51">
            <v>33.1</v>
          </cell>
        </row>
        <row r="52">
          <cell r="J52">
            <v>35.700000000000003</v>
          </cell>
        </row>
        <row r="53">
          <cell r="J53">
            <v>35.799999999999997</v>
          </cell>
        </row>
        <row r="54">
          <cell r="J54">
            <v>35.5</v>
          </cell>
        </row>
        <row r="55">
          <cell r="J55">
            <v>34.700000000000003</v>
          </cell>
        </row>
        <row r="56">
          <cell r="J56">
            <v>34.700000000000003</v>
          </cell>
        </row>
        <row r="57">
          <cell r="J57">
            <v>37.299999999999997</v>
          </cell>
        </row>
        <row r="58">
          <cell r="J58">
            <v>35.299999999999997</v>
          </cell>
        </row>
        <row r="59">
          <cell r="J59">
            <v>40.1</v>
          </cell>
        </row>
        <row r="60">
          <cell r="J60">
            <v>37.1</v>
          </cell>
        </row>
        <row r="61">
          <cell r="J61">
            <v>40.1</v>
          </cell>
        </row>
        <row r="62">
          <cell r="J62">
            <v>36.799999999999997</v>
          </cell>
        </row>
        <row r="63">
          <cell r="J63">
            <v>39</v>
          </cell>
        </row>
        <row r="64">
          <cell r="J64">
            <v>44.7</v>
          </cell>
        </row>
        <row r="65">
          <cell r="J65">
            <v>43.7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1"/>
  <sheetViews>
    <sheetView showGridLines="0" zoomScale="85" zoomScaleNormal="85" workbookViewId="0">
      <selection activeCell="L50" sqref="L50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2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13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81600</v>
      </c>
      <c r="F15" s="40">
        <v>325</v>
      </c>
      <c r="G15" s="40">
        <v>6</v>
      </c>
      <c r="H15" s="41">
        <v>2054</v>
      </c>
      <c r="I15" s="42">
        <v>22.3</v>
      </c>
      <c r="J15" s="43">
        <f t="shared" ref="J15:J38" si="1">(H15*10/(F15*G15))</f>
        <v>10.533333333333333</v>
      </c>
      <c r="K15" s="44">
        <f t="shared" ref="K15:K38" si="2">ROUND(J15*(1-((I15-14)/86)),2)</f>
        <v>9.52</v>
      </c>
      <c r="L15" s="45">
        <f t="shared" ref="L15:L38" si="3">ROUND(J15*(1-((I15-15)/85)),2)</f>
        <v>9.6300000000000008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82667</v>
      </c>
      <c r="F23" s="40">
        <v>323.5</v>
      </c>
      <c r="G23" s="40">
        <v>6</v>
      </c>
      <c r="H23" s="41">
        <v>2181</v>
      </c>
      <c r="I23" s="42">
        <v>25.1</v>
      </c>
      <c r="J23" s="43">
        <f t="shared" si="1"/>
        <v>11.236476043276662</v>
      </c>
      <c r="K23" s="44">
        <f t="shared" si="2"/>
        <v>9.7899999999999991</v>
      </c>
      <c r="L23" s="45">
        <f t="shared" si="3"/>
        <v>9.9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85333</v>
      </c>
      <c r="F25" s="40">
        <v>322</v>
      </c>
      <c r="G25" s="40">
        <v>6</v>
      </c>
      <c r="H25" s="41">
        <v>2537</v>
      </c>
      <c r="I25" s="42">
        <v>25.8</v>
      </c>
      <c r="J25" s="43">
        <f t="shared" si="1"/>
        <v>13.131469979296066</v>
      </c>
      <c r="K25" s="44">
        <f t="shared" si="2"/>
        <v>11.33</v>
      </c>
      <c r="L25" s="45">
        <f t="shared" si="3"/>
        <v>11.46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80800</v>
      </c>
      <c r="F26" s="40">
        <v>320.5</v>
      </c>
      <c r="G26" s="40">
        <v>6</v>
      </c>
      <c r="H26" s="41">
        <v>2361</v>
      </c>
      <c r="I26" s="42">
        <v>25.3</v>
      </c>
      <c r="J26" s="43">
        <f t="shared" si="1"/>
        <v>12.277691107644305</v>
      </c>
      <c r="K26" s="44">
        <f t="shared" si="2"/>
        <v>10.66</v>
      </c>
      <c r="L26" s="45">
        <f t="shared" si="3"/>
        <v>10.79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80000</v>
      </c>
      <c r="F30" s="40">
        <v>319</v>
      </c>
      <c r="G30" s="40">
        <v>6</v>
      </c>
      <c r="H30" s="41">
        <v>2209</v>
      </c>
      <c r="I30" s="42">
        <v>24.5</v>
      </c>
      <c r="J30" s="43">
        <f t="shared" si="1"/>
        <v>11.541274817136886</v>
      </c>
      <c r="K30" s="44">
        <f t="shared" si="2"/>
        <v>10.130000000000001</v>
      </c>
      <c r="L30" s="45">
        <f t="shared" si="3"/>
        <v>10.25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53">
        <v>80800</v>
      </c>
      <c r="F33" s="54">
        <v>333</v>
      </c>
      <c r="G33" s="54">
        <v>6</v>
      </c>
      <c r="H33" s="55">
        <v>2440</v>
      </c>
      <c r="I33" s="56">
        <v>26.6</v>
      </c>
      <c r="J33" s="43">
        <f t="shared" si="1"/>
        <v>12.212212212212211</v>
      </c>
      <c r="K33" s="44">
        <f t="shared" si="2"/>
        <v>10.42</v>
      </c>
      <c r="L33" s="45">
        <f t="shared" si="3"/>
        <v>10.55</v>
      </c>
    </row>
    <row r="34" spans="3:12" ht="15">
      <c r="C34" s="52">
        <v>24</v>
      </c>
      <c r="D34" s="57" t="s">
        <v>50</v>
      </c>
      <c r="E34" s="58">
        <v>83467</v>
      </c>
      <c r="F34" s="40">
        <v>317.5</v>
      </c>
      <c r="G34" s="40">
        <v>6</v>
      </c>
      <c r="H34" s="41">
        <v>2320</v>
      </c>
      <c r="I34" s="42">
        <v>24.4</v>
      </c>
      <c r="J34" s="43">
        <f t="shared" si="1"/>
        <v>12.178477690288714</v>
      </c>
      <c r="K34" s="44">
        <f t="shared" si="2"/>
        <v>10.71</v>
      </c>
      <c r="L34" s="45">
        <f t="shared" si="3"/>
        <v>10.83</v>
      </c>
    </row>
    <row r="35" spans="3:12" ht="15">
      <c r="C35" s="52">
        <v>25</v>
      </c>
      <c r="D35" s="59" t="s">
        <v>51</v>
      </c>
      <c r="E35" s="58"/>
      <c r="F35" s="40"/>
      <c r="G35" s="40"/>
      <c r="H35" s="41"/>
      <c r="I35" s="42"/>
      <c r="J35" s="43"/>
      <c r="K35" s="44"/>
      <c r="L35" s="45"/>
    </row>
    <row r="36" spans="3:12" ht="15">
      <c r="C36" s="52">
        <v>26</v>
      </c>
      <c r="D36" s="60" t="s">
        <v>52</v>
      </c>
      <c r="E36" s="58">
        <v>82667</v>
      </c>
      <c r="F36" s="40">
        <v>316</v>
      </c>
      <c r="G36" s="40">
        <v>6</v>
      </c>
      <c r="H36" s="41">
        <v>2387</v>
      </c>
      <c r="I36" s="42">
        <v>25.7</v>
      </c>
      <c r="J36" s="43">
        <f t="shared" si="1"/>
        <v>12.589662447257384</v>
      </c>
      <c r="K36" s="44">
        <f t="shared" si="2"/>
        <v>10.88</v>
      </c>
      <c r="L36" s="45">
        <f t="shared" si="3"/>
        <v>11</v>
      </c>
    </row>
    <row r="37" spans="3:12" ht="15">
      <c r="C37" s="52">
        <v>27</v>
      </c>
      <c r="D37" s="59" t="s">
        <v>53</v>
      </c>
      <c r="E37" s="58">
        <v>82667</v>
      </c>
      <c r="F37" s="40">
        <v>314.5</v>
      </c>
      <c r="G37" s="40">
        <v>6</v>
      </c>
      <c r="H37" s="41">
        <v>2355</v>
      </c>
      <c r="I37" s="42">
        <v>27.5</v>
      </c>
      <c r="J37" s="43">
        <f t="shared" si="1"/>
        <v>12.48012718600954</v>
      </c>
      <c r="K37" s="44">
        <f t="shared" si="2"/>
        <v>10.52</v>
      </c>
      <c r="L37" s="45">
        <f t="shared" si="3"/>
        <v>10.64</v>
      </c>
    </row>
    <row r="38" spans="3:12" ht="15">
      <c r="C38" s="52">
        <v>28</v>
      </c>
      <c r="D38" s="60" t="s">
        <v>54</v>
      </c>
      <c r="E38" s="58">
        <v>84467</v>
      </c>
      <c r="F38" s="40">
        <v>313</v>
      </c>
      <c r="G38" s="40">
        <v>6</v>
      </c>
      <c r="H38" s="41">
        <v>2632</v>
      </c>
      <c r="I38" s="42">
        <v>26.8</v>
      </c>
      <c r="J38" s="43">
        <f t="shared" si="1"/>
        <v>14.014909478168263</v>
      </c>
      <c r="K38" s="44">
        <f t="shared" si="2"/>
        <v>11.93</v>
      </c>
      <c r="L38" s="45">
        <f t="shared" si="3"/>
        <v>12.07</v>
      </c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25.4</v>
      </c>
      <c r="J40" s="71">
        <f t="shared" ref="J40:L40" si="4">AVERAGE(J11:J39)</f>
        <v>12.219563429462337</v>
      </c>
      <c r="K40" s="71">
        <f t="shared" si="4"/>
        <v>10.588999999999999</v>
      </c>
      <c r="L40" s="71">
        <f t="shared" si="4"/>
        <v>10.712</v>
      </c>
    </row>
    <row r="41" spans="3:12">
      <c r="D41" t="s">
        <v>57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73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74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78933</v>
      </c>
      <c r="F15" s="40">
        <v>146.9</v>
      </c>
      <c r="G15" s="40">
        <v>6</v>
      </c>
      <c r="H15" s="41">
        <v>1043</v>
      </c>
      <c r="I15" s="42">
        <v>21.8</v>
      </c>
      <c r="J15" s="43">
        <f t="shared" ref="J15:J38" si="1">(H15*10/(F15*G15))</f>
        <v>11.833446789199</v>
      </c>
      <c r="K15" s="44">
        <f t="shared" ref="K15:K38" si="2">ROUND(J15*(1-((I15-14)/86)),2)</f>
        <v>10.76</v>
      </c>
      <c r="L15" s="45">
        <f t="shared" ref="L15:L38" si="3">ROUND(J15*(1-((I15-15)/85)),2)</f>
        <v>10.89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78933</v>
      </c>
      <c r="F23" s="40">
        <v>147.19999999999999</v>
      </c>
      <c r="G23" s="40">
        <v>6</v>
      </c>
      <c r="H23" s="41">
        <v>1056</v>
      </c>
      <c r="I23" s="42">
        <v>20.9</v>
      </c>
      <c r="J23" s="43">
        <f t="shared" si="1"/>
        <v>11.956521739130435</v>
      </c>
      <c r="K23" s="44">
        <f t="shared" si="2"/>
        <v>11</v>
      </c>
      <c r="L23" s="45">
        <f t="shared" si="3"/>
        <v>11.13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80000</v>
      </c>
      <c r="F25" s="40">
        <v>147.5</v>
      </c>
      <c r="G25" s="40">
        <v>6</v>
      </c>
      <c r="H25" s="41">
        <v>1127</v>
      </c>
      <c r="I25" s="42">
        <v>23</v>
      </c>
      <c r="J25" s="43">
        <f t="shared" si="1"/>
        <v>12.734463276836157</v>
      </c>
      <c r="K25" s="44">
        <f t="shared" si="2"/>
        <v>11.4</v>
      </c>
      <c r="L25" s="45">
        <f t="shared" si="3"/>
        <v>11.54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78133</v>
      </c>
      <c r="F26" s="40">
        <v>147.80000000000001</v>
      </c>
      <c r="G26" s="40">
        <v>6</v>
      </c>
      <c r="H26" s="41">
        <v>1181</v>
      </c>
      <c r="I26" s="42">
        <v>23.4</v>
      </c>
      <c r="J26" s="43">
        <f t="shared" si="1"/>
        <v>13.317546233649074</v>
      </c>
      <c r="K26" s="44">
        <f t="shared" si="2"/>
        <v>11.86</v>
      </c>
      <c r="L26" s="45">
        <f t="shared" si="3"/>
        <v>12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78933</v>
      </c>
      <c r="F30" s="40">
        <v>148.1</v>
      </c>
      <c r="G30" s="40">
        <v>6</v>
      </c>
      <c r="H30" s="41">
        <v>1079</v>
      </c>
      <c r="I30" s="42">
        <v>22.3</v>
      </c>
      <c r="J30" s="43">
        <f t="shared" si="1"/>
        <v>12.142696376322306</v>
      </c>
      <c r="K30" s="44">
        <f t="shared" si="2"/>
        <v>10.97</v>
      </c>
      <c r="L30" s="45">
        <f t="shared" si="3"/>
        <v>11.1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80000</v>
      </c>
      <c r="F34" s="40">
        <v>148.4</v>
      </c>
      <c r="G34" s="40">
        <v>6</v>
      </c>
      <c r="H34" s="41">
        <v>1121</v>
      </c>
      <c r="I34" s="42">
        <v>22.2</v>
      </c>
      <c r="J34" s="43">
        <f t="shared" si="1"/>
        <v>12.58984725965858</v>
      </c>
      <c r="K34" s="44">
        <f t="shared" si="2"/>
        <v>11.39</v>
      </c>
      <c r="L34" s="45">
        <f t="shared" si="3"/>
        <v>11.52</v>
      </c>
    </row>
    <row r="35" spans="3:12" ht="15">
      <c r="C35" s="52">
        <v>25</v>
      </c>
      <c r="D35" s="59" t="s">
        <v>51</v>
      </c>
      <c r="E35" s="58"/>
      <c r="F35" s="40"/>
      <c r="G35" s="40"/>
      <c r="H35" s="41"/>
      <c r="I35" s="42"/>
      <c r="J35" s="43"/>
      <c r="K35" s="44"/>
      <c r="L35" s="45"/>
    </row>
    <row r="36" spans="3:12" ht="15">
      <c r="C36" s="52">
        <v>26</v>
      </c>
      <c r="D36" s="60" t="s">
        <v>52</v>
      </c>
      <c r="E36" s="58">
        <v>81600</v>
      </c>
      <c r="F36" s="40">
        <v>148.69999999999999</v>
      </c>
      <c r="G36" s="40">
        <v>6</v>
      </c>
      <c r="H36" s="41">
        <v>1157</v>
      </c>
      <c r="I36" s="42">
        <v>24.2</v>
      </c>
      <c r="J36" s="43">
        <f t="shared" si="1"/>
        <v>12.967944407083614</v>
      </c>
      <c r="K36" s="44">
        <f t="shared" si="2"/>
        <v>11.43</v>
      </c>
      <c r="L36" s="45">
        <f t="shared" si="3"/>
        <v>11.56</v>
      </c>
    </row>
    <row r="37" spans="3:12" ht="15">
      <c r="C37" s="52">
        <v>27</v>
      </c>
      <c r="D37" s="59" t="s">
        <v>53</v>
      </c>
      <c r="E37" s="58">
        <v>81600</v>
      </c>
      <c r="F37" s="40">
        <v>149</v>
      </c>
      <c r="G37" s="40">
        <v>6</v>
      </c>
      <c r="H37" s="41">
        <v>1215</v>
      </c>
      <c r="I37" s="42">
        <v>23.9</v>
      </c>
      <c r="J37" s="43">
        <f t="shared" si="1"/>
        <v>13.590604026845638</v>
      </c>
      <c r="K37" s="44">
        <f t="shared" si="2"/>
        <v>12.03</v>
      </c>
      <c r="L37" s="45">
        <f t="shared" si="3"/>
        <v>12.17</v>
      </c>
    </row>
    <row r="38" spans="3:12" ht="15">
      <c r="C38" s="52">
        <v>28</v>
      </c>
      <c r="D38" s="60" t="s">
        <v>54</v>
      </c>
      <c r="E38" s="58">
        <v>80800</v>
      </c>
      <c r="F38" s="40">
        <v>149.30000000000001</v>
      </c>
      <c r="G38" s="40">
        <v>6</v>
      </c>
      <c r="H38" s="41">
        <v>1233</v>
      </c>
      <c r="I38" s="42">
        <v>23</v>
      </c>
      <c r="J38" s="43">
        <f t="shared" si="1"/>
        <v>13.764233087742799</v>
      </c>
      <c r="K38" s="44">
        <f t="shared" si="2"/>
        <v>12.32</v>
      </c>
      <c r="L38" s="45">
        <f t="shared" si="3"/>
        <v>12.47</v>
      </c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22.744444444444444</v>
      </c>
      <c r="J40" s="71">
        <f t="shared" ref="J40:L40" si="4">AVERAGE(J11:J39)</f>
        <v>12.766367021829732</v>
      </c>
      <c r="K40" s="71">
        <f t="shared" si="4"/>
        <v>11.462222222222222</v>
      </c>
      <c r="L40" s="71">
        <f t="shared" si="4"/>
        <v>11.597777777777779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5" ht="3" customHeight="1"/>
    <row r="2" spans="1:15" ht="1.5" customHeight="1"/>
    <row r="3" spans="1:15" ht="3" hidden="1" customHeight="1"/>
    <row r="4" spans="1:15" hidden="1">
      <c r="K4" s="2"/>
    </row>
    <row r="5" spans="1:15" ht="18">
      <c r="C5" s="3" t="s">
        <v>0</v>
      </c>
    </row>
    <row r="6" spans="1:15" ht="16.5" customHeight="1">
      <c r="C6" s="4" t="s">
        <v>1</v>
      </c>
    </row>
    <row r="7" spans="1:15" ht="9.75" customHeight="1">
      <c r="A7" s="5"/>
    </row>
    <row r="8" spans="1:15" ht="6" customHeight="1" thickBot="1"/>
    <row r="9" spans="1:15" ht="15.75">
      <c r="A9" s="6" t="s">
        <v>75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5" ht="16.5" customHeight="1" thickBot="1">
      <c r="A10" s="6" t="s">
        <v>76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5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5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5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5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5" ht="15">
      <c r="C15" s="49">
        <v>5</v>
      </c>
      <c r="D15" s="48" t="s">
        <v>30</v>
      </c>
      <c r="E15" s="74"/>
      <c r="F15" s="75"/>
      <c r="G15" s="75"/>
      <c r="H15" s="76"/>
      <c r="I15" s="77"/>
      <c r="J15" s="78"/>
      <c r="K15" s="79"/>
      <c r="L15" s="80"/>
      <c r="M15" s="11"/>
      <c r="N15" s="50">
        <f t="shared" si="0"/>
        <v>0</v>
      </c>
      <c r="O15" t="s">
        <v>77</v>
      </c>
    </row>
    <row r="16" spans="1:15" ht="15">
      <c r="C16" s="49">
        <v>6</v>
      </c>
      <c r="D16" s="48" t="s">
        <v>31</v>
      </c>
      <c r="E16" s="39">
        <v>82667</v>
      </c>
      <c r="F16" s="40">
        <v>525</v>
      </c>
      <c r="G16" s="40">
        <v>4.5</v>
      </c>
      <c r="H16" s="41">
        <v>2999</v>
      </c>
      <c r="I16" s="42">
        <v>29.3</v>
      </c>
      <c r="J16" s="43">
        <f t="shared" ref="J16:J34" si="1">(H16*10/(F16*G16))</f>
        <v>12.694179894179895</v>
      </c>
      <c r="K16" s="44">
        <f t="shared" ref="K16:K34" si="2">ROUND(J16*(1-((I16-14)/86)),2)</f>
        <v>10.44</v>
      </c>
      <c r="L16" s="45">
        <f t="shared" ref="L16:L34" si="3">ROUND(J16*(1-((I16-15)/85)),2)</f>
        <v>10.56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82667</v>
      </c>
      <c r="F18" s="40">
        <v>525</v>
      </c>
      <c r="G18" s="40">
        <v>4.5</v>
      </c>
      <c r="H18" s="41">
        <v>3332</v>
      </c>
      <c r="I18" s="42">
        <v>36.4</v>
      </c>
      <c r="J18" s="43">
        <f t="shared" si="1"/>
        <v>14.103703703703705</v>
      </c>
      <c r="K18" s="44">
        <f t="shared" si="2"/>
        <v>10.43</v>
      </c>
      <c r="L18" s="45">
        <f t="shared" si="3"/>
        <v>10.55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85334</v>
      </c>
      <c r="F22" s="40">
        <v>525</v>
      </c>
      <c r="G22" s="40">
        <v>4.5</v>
      </c>
      <c r="H22" s="41">
        <v>3331</v>
      </c>
      <c r="I22" s="42">
        <v>35.5</v>
      </c>
      <c r="J22" s="43">
        <f t="shared" si="1"/>
        <v>14.0994708994709</v>
      </c>
      <c r="K22" s="44">
        <f t="shared" si="2"/>
        <v>10.57</v>
      </c>
      <c r="L22" s="45">
        <f t="shared" si="3"/>
        <v>10.7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80000</v>
      </c>
      <c r="F23" s="40">
        <v>525</v>
      </c>
      <c r="G23" s="40">
        <v>4.5</v>
      </c>
      <c r="H23" s="41">
        <v>3240</v>
      </c>
      <c r="I23" s="42">
        <v>34.9</v>
      </c>
      <c r="J23" s="43">
        <f t="shared" si="1"/>
        <v>13.714285714285714</v>
      </c>
      <c r="K23" s="44">
        <f t="shared" si="2"/>
        <v>10.38</v>
      </c>
      <c r="L23" s="45">
        <f t="shared" si="3"/>
        <v>10.5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>
        <v>82667</v>
      </c>
      <c r="F24" s="40">
        <v>525</v>
      </c>
      <c r="G24" s="40">
        <v>4.5</v>
      </c>
      <c r="H24" s="41">
        <v>3340</v>
      </c>
      <c r="I24" s="42">
        <v>34.700000000000003</v>
      </c>
      <c r="J24" s="43">
        <f t="shared" si="1"/>
        <v>14.137566137566138</v>
      </c>
      <c r="K24" s="44">
        <f t="shared" si="2"/>
        <v>10.73</v>
      </c>
      <c r="L24" s="45">
        <f t="shared" si="3"/>
        <v>10.86</v>
      </c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85334</v>
      </c>
      <c r="F25" s="40">
        <v>525</v>
      </c>
      <c r="G25" s="40">
        <v>4.5</v>
      </c>
      <c r="H25" s="41">
        <v>3110</v>
      </c>
      <c r="I25" s="42">
        <v>33.200000000000003</v>
      </c>
      <c r="J25" s="43">
        <f t="shared" si="1"/>
        <v>13.164021164021165</v>
      </c>
      <c r="K25" s="44">
        <f t="shared" si="2"/>
        <v>10.23</v>
      </c>
      <c r="L25" s="45">
        <f t="shared" si="3"/>
        <v>10.35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80000</v>
      </c>
      <c r="F26" s="40">
        <v>525</v>
      </c>
      <c r="G26" s="40">
        <v>4.5</v>
      </c>
      <c r="H26" s="41">
        <v>3090</v>
      </c>
      <c r="I26" s="42">
        <v>32.4</v>
      </c>
      <c r="J26" s="43">
        <f t="shared" si="1"/>
        <v>13.079365079365079</v>
      </c>
      <c r="K26" s="44">
        <f t="shared" si="2"/>
        <v>10.28</v>
      </c>
      <c r="L26" s="45">
        <f t="shared" si="3"/>
        <v>10.4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88000</v>
      </c>
      <c r="F28" s="40">
        <v>525</v>
      </c>
      <c r="G28" s="40">
        <v>4.5</v>
      </c>
      <c r="H28" s="41">
        <v>3370</v>
      </c>
      <c r="I28" s="42">
        <v>31.9</v>
      </c>
      <c r="J28" s="43">
        <f t="shared" si="1"/>
        <v>14.264550264550264</v>
      </c>
      <c r="K28" s="44">
        <f t="shared" si="2"/>
        <v>11.3</v>
      </c>
      <c r="L28" s="45">
        <f t="shared" si="3"/>
        <v>11.43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90667</v>
      </c>
      <c r="F30" s="40">
        <v>525</v>
      </c>
      <c r="G30" s="40">
        <v>4.5</v>
      </c>
      <c r="H30" s="41">
        <v>3220</v>
      </c>
      <c r="I30" s="42">
        <v>33</v>
      </c>
      <c r="J30" s="43">
        <f t="shared" si="1"/>
        <v>13.62962962962963</v>
      </c>
      <c r="K30" s="44">
        <f t="shared" si="2"/>
        <v>10.62</v>
      </c>
      <c r="L30" s="45">
        <f t="shared" si="3"/>
        <v>10.74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39">
        <v>82667</v>
      </c>
      <c r="F34" s="40">
        <v>525</v>
      </c>
      <c r="G34" s="40">
        <v>4.5</v>
      </c>
      <c r="H34" s="41">
        <v>3170</v>
      </c>
      <c r="I34" s="42">
        <v>31.7</v>
      </c>
      <c r="J34" s="43">
        <f t="shared" si="1"/>
        <v>13.417989417989418</v>
      </c>
      <c r="K34" s="44">
        <f t="shared" si="2"/>
        <v>10.66</v>
      </c>
      <c r="L34" s="45">
        <f t="shared" si="3"/>
        <v>10.78</v>
      </c>
    </row>
    <row r="35" spans="3:12" ht="15">
      <c r="C35" s="52">
        <v>25</v>
      </c>
      <c r="D35" s="59" t="s">
        <v>51</v>
      </c>
      <c r="E35" s="81"/>
      <c r="F35" s="40"/>
      <c r="G35" s="40"/>
      <c r="H35" s="41"/>
      <c r="I35" s="42"/>
      <c r="J35" s="43"/>
      <c r="K35" s="44"/>
      <c r="L35" s="45"/>
    </row>
    <row r="36" spans="3:12" ht="15">
      <c r="C36" s="52">
        <v>26</v>
      </c>
      <c r="D36" s="60" t="s">
        <v>52</v>
      </c>
      <c r="E36" s="82"/>
      <c r="F36" s="40"/>
      <c r="G36" s="40"/>
      <c r="H36" s="41"/>
      <c r="I36" s="42"/>
      <c r="J36" s="43"/>
      <c r="K36" s="44"/>
      <c r="L36" s="45"/>
    </row>
    <row r="37" spans="3:12" ht="15">
      <c r="C37" s="52">
        <v>27</v>
      </c>
      <c r="D37" s="59" t="s">
        <v>53</v>
      </c>
      <c r="E37" s="83"/>
      <c r="F37" s="84"/>
      <c r="G37" s="84"/>
      <c r="H37" s="85"/>
      <c r="I37" s="86"/>
      <c r="J37" s="43"/>
      <c r="K37" s="44"/>
      <c r="L37" s="45"/>
    </row>
    <row r="38" spans="3:12" ht="15">
      <c r="C38" s="52">
        <v>28</v>
      </c>
      <c r="D38" s="60" t="s">
        <v>54</v>
      </c>
      <c r="E38" s="83"/>
      <c r="F38" s="84"/>
      <c r="G38" s="84"/>
      <c r="H38" s="85"/>
      <c r="I38" s="86"/>
      <c r="J38" s="43"/>
      <c r="K38" s="44"/>
      <c r="L38" s="45"/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33.299999999999997</v>
      </c>
      <c r="J40" s="71">
        <f t="shared" ref="J40:L40" si="4">AVERAGE(J11:J39)</f>
        <v>13.630476190476191</v>
      </c>
      <c r="K40" s="71">
        <f t="shared" si="4"/>
        <v>10.564</v>
      </c>
      <c r="L40" s="71">
        <f t="shared" si="4"/>
        <v>10.686999999999999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78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79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78000</v>
      </c>
      <c r="F15" s="40">
        <v>211</v>
      </c>
      <c r="G15" s="40">
        <v>9</v>
      </c>
      <c r="H15" s="41">
        <v>2530</v>
      </c>
      <c r="I15" s="42">
        <v>33.700000000000003</v>
      </c>
      <c r="J15" s="43">
        <f t="shared" ref="J15:J36" si="1">(H15*10/(F15*G15))</f>
        <v>13.322801474460242</v>
      </c>
      <c r="K15" s="44">
        <f t="shared" ref="K15:K36" si="2">ROUND(J15*(1-((I15-14)/86)),2)</f>
        <v>10.27</v>
      </c>
      <c r="L15" s="45">
        <f t="shared" ref="L15:L36" si="3">ROUND(J15*(1-((I15-15)/85)),2)</f>
        <v>10.39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79000</v>
      </c>
      <c r="F18" s="40">
        <v>203</v>
      </c>
      <c r="G18" s="40">
        <v>9</v>
      </c>
      <c r="H18" s="41">
        <v>2783</v>
      </c>
      <c r="I18" s="42">
        <v>35.5</v>
      </c>
      <c r="J18" s="43">
        <f t="shared" si="1"/>
        <v>15.232621784345922</v>
      </c>
      <c r="K18" s="44">
        <f t="shared" si="2"/>
        <v>11.42</v>
      </c>
      <c r="L18" s="45">
        <f t="shared" si="3"/>
        <v>11.56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79000</v>
      </c>
      <c r="F22" s="40">
        <v>195</v>
      </c>
      <c r="G22" s="40">
        <v>9</v>
      </c>
      <c r="H22" s="41">
        <v>2426</v>
      </c>
      <c r="I22" s="42">
        <v>36.299999999999997</v>
      </c>
      <c r="J22" s="43">
        <f t="shared" si="1"/>
        <v>13.823361823361823</v>
      </c>
      <c r="K22" s="44">
        <f t="shared" si="2"/>
        <v>10.24</v>
      </c>
      <c r="L22" s="45">
        <f t="shared" si="3"/>
        <v>10.36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78000</v>
      </c>
      <c r="F23" s="40">
        <v>187</v>
      </c>
      <c r="G23" s="40">
        <v>9</v>
      </c>
      <c r="H23" s="41">
        <v>2201</v>
      </c>
      <c r="I23" s="42">
        <v>35.5</v>
      </c>
      <c r="J23" s="43">
        <f t="shared" si="1"/>
        <v>13.077837195484255</v>
      </c>
      <c r="K23" s="44">
        <f t="shared" si="2"/>
        <v>9.81</v>
      </c>
      <c r="L23" s="45">
        <f t="shared" si="3"/>
        <v>9.92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78000</v>
      </c>
      <c r="F25" s="40">
        <v>179</v>
      </c>
      <c r="G25" s="40">
        <v>9</v>
      </c>
      <c r="H25" s="41">
        <v>2356</v>
      </c>
      <c r="I25" s="42">
        <v>35.200000000000003</v>
      </c>
      <c r="J25" s="43">
        <f t="shared" si="1"/>
        <v>14.62445685909373</v>
      </c>
      <c r="K25" s="44">
        <f t="shared" si="2"/>
        <v>11.02</v>
      </c>
      <c r="L25" s="45">
        <f t="shared" si="3"/>
        <v>11.15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79000</v>
      </c>
      <c r="F26" s="40">
        <v>171</v>
      </c>
      <c r="G26" s="40">
        <v>9</v>
      </c>
      <c r="H26" s="41">
        <v>2073</v>
      </c>
      <c r="I26" s="42">
        <v>35</v>
      </c>
      <c r="J26" s="43">
        <f t="shared" si="1"/>
        <v>13.469785575048732</v>
      </c>
      <c r="K26" s="44">
        <f t="shared" si="2"/>
        <v>10.18</v>
      </c>
      <c r="L26" s="45">
        <f t="shared" si="3"/>
        <v>10.3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>
        <v>79000</v>
      </c>
      <c r="F28" s="40">
        <v>163</v>
      </c>
      <c r="G28" s="40">
        <v>9</v>
      </c>
      <c r="H28" s="41">
        <v>1964</v>
      </c>
      <c r="I28" s="42">
        <v>35.200000000000003</v>
      </c>
      <c r="J28" s="43">
        <f t="shared" si="1"/>
        <v>13.387866394001364</v>
      </c>
      <c r="K28" s="44">
        <f t="shared" si="2"/>
        <v>10.09</v>
      </c>
      <c r="L28" s="45">
        <f t="shared" si="3"/>
        <v>10.210000000000001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79000</v>
      </c>
      <c r="F30" s="40">
        <v>155</v>
      </c>
      <c r="G30" s="40">
        <v>9</v>
      </c>
      <c r="H30" s="41">
        <v>1883</v>
      </c>
      <c r="I30" s="42">
        <v>36.200000000000003</v>
      </c>
      <c r="J30" s="43">
        <f t="shared" si="1"/>
        <v>13.498207885304659</v>
      </c>
      <c r="K30" s="44">
        <f t="shared" si="2"/>
        <v>10.01</v>
      </c>
      <c r="L30" s="45">
        <f t="shared" si="3"/>
        <v>10.130000000000001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78000</v>
      </c>
      <c r="F32" s="40">
        <v>147</v>
      </c>
      <c r="G32" s="40">
        <v>9</v>
      </c>
      <c r="H32" s="41">
        <v>1601</v>
      </c>
      <c r="I32" s="42">
        <v>36.799999999999997</v>
      </c>
      <c r="J32" s="43">
        <f t="shared" si="1"/>
        <v>12.101284958427815</v>
      </c>
      <c r="K32" s="44">
        <f t="shared" si="2"/>
        <v>8.89</v>
      </c>
      <c r="L32" s="45">
        <f t="shared" si="3"/>
        <v>9</v>
      </c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79000</v>
      </c>
      <c r="F34" s="40">
        <v>139</v>
      </c>
      <c r="G34" s="40">
        <v>9</v>
      </c>
      <c r="H34" s="41">
        <v>1953</v>
      </c>
      <c r="I34" s="42">
        <v>36.6</v>
      </c>
      <c r="J34" s="43">
        <f t="shared" si="1"/>
        <v>15.611510791366907</v>
      </c>
      <c r="K34" s="44">
        <f t="shared" si="2"/>
        <v>11.51</v>
      </c>
      <c r="L34" s="45">
        <f t="shared" si="3"/>
        <v>11.64</v>
      </c>
    </row>
    <row r="35" spans="3:12" ht="15">
      <c r="C35" s="52">
        <v>25</v>
      </c>
      <c r="D35" s="59" t="s">
        <v>51</v>
      </c>
      <c r="E35" s="58"/>
      <c r="F35" s="40"/>
      <c r="G35" s="40"/>
      <c r="H35" s="41"/>
      <c r="I35" s="42"/>
      <c r="J35" s="43"/>
      <c r="K35" s="44"/>
      <c r="L35" s="45"/>
    </row>
    <row r="36" spans="3:12" ht="15">
      <c r="C36" s="52">
        <v>26</v>
      </c>
      <c r="D36" s="60" t="s">
        <v>52</v>
      </c>
      <c r="E36" s="58">
        <v>79000</v>
      </c>
      <c r="F36" s="40">
        <v>131</v>
      </c>
      <c r="G36" s="40">
        <v>7.5</v>
      </c>
      <c r="H36" s="41">
        <v>1195</v>
      </c>
      <c r="I36" s="42">
        <v>36.200000000000003</v>
      </c>
      <c r="J36" s="43">
        <f t="shared" si="1"/>
        <v>12.162849872773537</v>
      </c>
      <c r="K36" s="44">
        <f t="shared" si="2"/>
        <v>9.02</v>
      </c>
      <c r="L36" s="45">
        <f t="shared" si="3"/>
        <v>9.1300000000000008</v>
      </c>
    </row>
    <row r="37" spans="3:12" ht="15">
      <c r="C37" s="52">
        <v>27</v>
      </c>
      <c r="D37" s="59" t="s">
        <v>53</v>
      </c>
      <c r="E37" s="83"/>
      <c r="F37" s="84"/>
      <c r="G37" s="84"/>
      <c r="H37" s="85"/>
      <c r="I37" s="86"/>
      <c r="J37" s="43"/>
      <c r="K37" s="44"/>
      <c r="L37" s="45"/>
    </row>
    <row r="38" spans="3:12" ht="15">
      <c r="C38" s="52">
        <v>28</v>
      </c>
      <c r="D38" s="60" t="s">
        <v>54</v>
      </c>
      <c r="E38" s="83"/>
      <c r="F38" s="84"/>
      <c r="G38" s="84"/>
      <c r="H38" s="85"/>
      <c r="I38" s="86"/>
      <c r="J38" s="43"/>
      <c r="K38" s="44"/>
      <c r="L38" s="45"/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35.654545454545456</v>
      </c>
      <c r="J40" s="71">
        <f t="shared" ref="J40:L40" si="4">AVERAGE(J11:J39)</f>
        <v>13.664780419424453</v>
      </c>
      <c r="K40" s="71">
        <f t="shared" si="4"/>
        <v>10.223636363636365</v>
      </c>
      <c r="L40" s="71">
        <f t="shared" si="4"/>
        <v>10.344545454545456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80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81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87000</v>
      </c>
      <c r="F15" s="40">
        <v>208.6</v>
      </c>
      <c r="G15" s="40">
        <v>3</v>
      </c>
      <c r="H15" s="41">
        <v>903</v>
      </c>
      <c r="I15" s="42">
        <v>31.8</v>
      </c>
      <c r="J15" s="43">
        <f t="shared" ref="J15:J36" si="1">(H15*10/(F15*G15))</f>
        <v>14.429530201342283</v>
      </c>
      <c r="K15" s="44">
        <f t="shared" ref="K15:K36" si="2">ROUND(J15*(1-((I15-14)/86)),2)</f>
        <v>11.44</v>
      </c>
      <c r="L15" s="45">
        <f t="shared" ref="L15:L36" si="3">ROUND(J15*(1-((I15-15)/85)),2)</f>
        <v>11.58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>
        <v>87000</v>
      </c>
      <c r="F16" s="40">
        <v>210.2</v>
      </c>
      <c r="G16" s="40">
        <v>3</v>
      </c>
      <c r="H16" s="41">
        <v>860</v>
      </c>
      <c r="I16" s="42">
        <v>26.5</v>
      </c>
      <c r="J16" s="43">
        <f t="shared" si="1"/>
        <v>13.637805264827151</v>
      </c>
      <c r="K16" s="44">
        <f t="shared" si="2"/>
        <v>11.66</v>
      </c>
      <c r="L16" s="45">
        <f t="shared" si="3"/>
        <v>11.79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86000</v>
      </c>
      <c r="F18" s="40">
        <v>211.8</v>
      </c>
      <c r="G18" s="40">
        <v>3</v>
      </c>
      <c r="H18" s="41">
        <v>900</v>
      </c>
      <c r="I18" s="42">
        <v>38.1</v>
      </c>
      <c r="J18" s="43">
        <f t="shared" si="1"/>
        <v>14.164305949008497</v>
      </c>
      <c r="K18" s="44">
        <f t="shared" si="2"/>
        <v>10.199999999999999</v>
      </c>
      <c r="L18" s="45">
        <f t="shared" si="3"/>
        <v>10.31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87000</v>
      </c>
      <c r="F22" s="40">
        <v>225</v>
      </c>
      <c r="G22" s="40">
        <v>3</v>
      </c>
      <c r="H22" s="41">
        <v>1140</v>
      </c>
      <c r="I22" s="42">
        <v>35</v>
      </c>
      <c r="J22" s="43">
        <f t="shared" si="1"/>
        <v>16.888888888888889</v>
      </c>
      <c r="K22" s="44">
        <f t="shared" si="2"/>
        <v>12.76</v>
      </c>
      <c r="L22" s="45">
        <f t="shared" si="3"/>
        <v>12.92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87000</v>
      </c>
      <c r="F23" s="40">
        <v>207</v>
      </c>
      <c r="G23" s="40">
        <v>3</v>
      </c>
      <c r="H23" s="41">
        <v>860</v>
      </c>
      <c r="I23" s="42">
        <v>32.200000000000003</v>
      </c>
      <c r="J23" s="43">
        <f t="shared" si="1"/>
        <v>13.848631239935587</v>
      </c>
      <c r="K23" s="44">
        <f t="shared" si="2"/>
        <v>10.92</v>
      </c>
      <c r="L23" s="45">
        <f t="shared" si="3"/>
        <v>11.05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87000</v>
      </c>
      <c r="F25" s="40">
        <v>213.4</v>
      </c>
      <c r="G25" s="40">
        <v>3</v>
      </c>
      <c r="H25" s="41">
        <v>1044</v>
      </c>
      <c r="I25" s="42">
        <v>32.6</v>
      </c>
      <c r="J25" s="43">
        <f t="shared" si="1"/>
        <v>16.307403936269914</v>
      </c>
      <c r="K25" s="44">
        <f t="shared" si="2"/>
        <v>12.78</v>
      </c>
      <c r="L25" s="45">
        <f t="shared" si="3"/>
        <v>12.93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87000</v>
      </c>
      <c r="F26" s="40">
        <v>215</v>
      </c>
      <c r="G26" s="40">
        <v>3</v>
      </c>
      <c r="H26" s="41">
        <v>1050</v>
      </c>
      <c r="I26" s="42">
        <v>31.4</v>
      </c>
      <c r="J26" s="43">
        <f t="shared" si="1"/>
        <v>16.279069767441861</v>
      </c>
      <c r="K26" s="44">
        <f t="shared" si="2"/>
        <v>12.99</v>
      </c>
      <c r="L26" s="45">
        <f t="shared" si="3"/>
        <v>13.14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>
        <v>86000</v>
      </c>
      <c r="F28" s="40">
        <v>216.6</v>
      </c>
      <c r="G28" s="40">
        <v>3</v>
      </c>
      <c r="H28" s="41">
        <v>988</v>
      </c>
      <c r="I28" s="42">
        <v>31</v>
      </c>
      <c r="J28" s="43">
        <f t="shared" si="1"/>
        <v>15.2046783625731</v>
      </c>
      <c r="K28" s="44">
        <f t="shared" si="2"/>
        <v>12.2</v>
      </c>
      <c r="L28" s="45">
        <f t="shared" si="3"/>
        <v>12.34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86000</v>
      </c>
      <c r="F30" s="40">
        <v>218.2</v>
      </c>
      <c r="G30" s="40">
        <v>3</v>
      </c>
      <c r="H30" s="41">
        <v>1090</v>
      </c>
      <c r="I30" s="42">
        <v>30.8</v>
      </c>
      <c r="J30" s="43">
        <f t="shared" si="1"/>
        <v>16.651390161930951</v>
      </c>
      <c r="K30" s="44">
        <f t="shared" si="2"/>
        <v>13.4</v>
      </c>
      <c r="L30" s="45">
        <f t="shared" si="3"/>
        <v>13.56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87000</v>
      </c>
      <c r="F32" s="40">
        <v>219.8</v>
      </c>
      <c r="G32" s="40">
        <v>3</v>
      </c>
      <c r="H32" s="41">
        <v>910</v>
      </c>
      <c r="I32" s="42">
        <v>30.8</v>
      </c>
      <c r="J32" s="43">
        <f t="shared" si="1"/>
        <v>13.800424628450104</v>
      </c>
      <c r="K32" s="44">
        <f t="shared" si="2"/>
        <v>11.1</v>
      </c>
      <c r="L32" s="45">
        <f t="shared" si="3"/>
        <v>11.24</v>
      </c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87000</v>
      </c>
      <c r="F34" s="40">
        <v>221.4</v>
      </c>
      <c r="G34" s="40">
        <v>3</v>
      </c>
      <c r="H34" s="41">
        <v>1145</v>
      </c>
      <c r="I34" s="42">
        <v>31.7</v>
      </c>
      <c r="J34" s="43">
        <f t="shared" si="1"/>
        <v>17.238783498946098</v>
      </c>
      <c r="K34" s="44">
        <f t="shared" si="2"/>
        <v>13.69</v>
      </c>
      <c r="L34" s="45">
        <f t="shared" si="3"/>
        <v>13.85</v>
      </c>
    </row>
    <row r="35" spans="3:12" ht="15">
      <c r="C35" s="52">
        <v>25</v>
      </c>
      <c r="D35" s="59" t="s">
        <v>51</v>
      </c>
      <c r="E35" s="58"/>
      <c r="F35" s="40"/>
      <c r="G35" s="40"/>
      <c r="H35" s="41"/>
      <c r="I35" s="42"/>
      <c r="J35" s="43"/>
      <c r="K35" s="44"/>
      <c r="L35" s="45"/>
    </row>
    <row r="36" spans="3:12" ht="15">
      <c r="C36" s="52">
        <v>26</v>
      </c>
      <c r="D36" s="60" t="s">
        <v>52</v>
      </c>
      <c r="E36" s="58">
        <v>87000</v>
      </c>
      <c r="F36" s="40">
        <v>223</v>
      </c>
      <c r="G36" s="40">
        <v>3</v>
      </c>
      <c r="H36" s="41">
        <v>1144</v>
      </c>
      <c r="I36" s="42">
        <v>33</v>
      </c>
      <c r="J36" s="43">
        <f t="shared" si="1"/>
        <v>17.100149476831092</v>
      </c>
      <c r="K36" s="44">
        <f t="shared" si="2"/>
        <v>13.32</v>
      </c>
      <c r="L36" s="45">
        <f t="shared" si="3"/>
        <v>13.48</v>
      </c>
    </row>
    <row r="37" spans="3:12" ht="15">
      <c r="C37" s="52">
        <v>27</v>
      </c>
      <c r="D37" s="59" t="s">
        <v>53</v>
      </c>
      <c r="E37" s="83"/>
      <c r="F37" s="84"/>
      <c r="G37" s="84"/>
      <c r="H37" s="85"/>
      <c r="I37" s="86"/>
      <c r="J37" s="43"/>
      <c r="K37" s="44"/>
      <c r="L37" s="45"/>
    </row>
    <row r="38" spans="3:12" ht="15">
      <c r="C38" s="52">
        <v>28</v>
      </c>
      <c r="D38" s="60" t="s">
        <v>54</v>
      </c>
      <c r="E38" s="83"/>
      <c r="F38" s="84"/>
      <c r="G38" s="84"/>
      <c r="H38" s="85"/>
      <c r="I38" s="86"/>
      <c r="J38" s="43"/>
      <c r="K38" s="44"/>
      <c r="L38" s="45"/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32.075000000000003</v>
      </c>
      <c r="J40" s="71">
        <f t="shared" ref="J40:L40" si="4">AVERAGE(J11:J39)</f>
        <v>15.462588448037129</v>
      </c>
      <c r="K40" s="71">
        <f t="shared" si="4"/>
        <v>12.204999999999998</v>
      </c>
      <c r="L40" s="71">
        <f t="shared" si="4"/>
        <v>12.349166666666667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82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83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88000</v>
      </c>
      <c r="F15" s="40">
        <v>262</v>
      </c>
      <c r="G15" s="40">
        <v>3</v>
      </c>
      <c r="H15" s="41">
        <v>1053</v>
      </c>
      <c r="I15" s="42">
        <v>27</v>
      </c>
      <c r="J15" s="43">
        <f t="shared" ref="J15:J36" si="1">(H15*10/(F15*G15))</f>
        <v>13.396946564885496</v>
      </c>
      <c r="K15" s="44">
        <f t="shared" ref="K15:K36" si="2">ROUND(J15*(1-((I15-14)/86)),2)</f>
        <v>11.37</v>
      </c>
      <c r="L15" s="45">
        <f t="shared" ref="L15:L36" si="3">ROUND(J15*(1-((I15-15)/85)),2)</f>
        <v>11.51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89000</v>
      </c>
      <c r="F18" s="40">
        <v>262</v>
      </c>
      <c r="G18" s="40">
        <v>3</v>
      </c>
      <c r="H18" s="41">
        <v>1249</v>
      </c>
      <c r="I18" s="42">
        <v>33.1</v>
      </c>
      <c r="J18" s="43">
        <f t="shared" si="1"/>
        <v>15.89058524173028</v>
      </c>
      <c r="K18" s="44">
        <f t="shared" si="2"/>
        <v>12.36</v>
      </c>
      <c r="L18" s="45">
        <f t="shared" si="3"/>
        <v>12.51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89000</v>
      </c>
      <c r="F22" s="40">
        <v>262</v>
      </c>
      <c r="G22" s="40">
        <v>3</v>
      </c>
      <c r="H22" s="41">
        <v>1256</v>
      </c>
      <c r="I22" s="42">
        <v>31.2</v>
      </c>
      <c r="J22" s="43">
        <f t="shared" si="1"/>
        <v>15.979643765903308</v>
      </c>
      <c r="K22" s="44">
        <f t="shared" si="2"/>
        <v>12.78</v>
      </c>
      <c r="L22" s="45">
        <f t="shared" si="3"/>
        <v>12.93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88000</v>
      </c>
      <c r="F23" s="40">
        <v>262</v>
      </c>
      <c r="G23" s="40">
        <v>3</v>
      </c>
      <c r="H23" s="41">
        <v>1140</v>
      </c>
      <c r="I23" s="42">
        <v>32.5</v>
      </c>
      <c r="J23" s="43">
        <f t="shared" si="1"/>
        <v>14.503816793893129</v>
      </c>
      <c r="K23" s="44">
        <f t="shared" si="2"/>
        <v>11.38</v>
      </c>
      <c r="L23" s="45">
        <f t="shared" si="3"/>
        <v>11.52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88000</v>
      </c>
      <c r="F25" s="40">
        <v>262</v>
      </c>
      <c r="G25" s="40">
        <v>3</v>
      </c>
      <c r="H25" s="41">
        <v>1203</v>
      </c>
      <c r="I25" s="42">
        <v>29</v>
      </c>
      <c r="J25" s="43">
        <f t="shared" si="1"/>
        <v>15.305343511450381</v>
      </c>
      <c r="K25" s="44">
        <f t="shared" si="2"/>
        <v>12.64</v>
      </c>
      <c r="L25" s="45">
        <f t="shared" si="3"/>
        <v>12.78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89000</v>
      </c>
      <c r="F26" s="40">
        <v>262</v>
      </c>
      <c r="G26" s="40">
        <v>3</v>
      </c>
      <c r="H26" s="41">
        <v>1220</v>
      </c>
      <c r="I26" s="42">
        <v>30</v>
      </c>
      <c r="J26" s="43">
        <f t="shared" si="1"/>
        <v>15.521628498727736</v>
      </c>
      <c r="K26" s="44">
        <f t="shared" si="2"/>
        <v>12.63</v>
      </c>
      <c r="L26" s="45">
        <f t="shared" si="3"/>
        <v>12.78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>
        <v>89000</v>
      </c>
      <c r="F28" s="40">
        <v>262</v>
      </c>
      <c r="G28" s="40">
        <v>3</v>
      </c>
      <c r="H28" s="41">
        <v>1111</v>
      </c>
      <c r="I28" s="42">
        <v>26.2</v>
      </c>
      <c r="J28" s="43">
        <f t="shared" si="1"/>
        <v>14.134860050890586</v>
      </c>
      <c r="K28" s="44">
        <f t="shared" si="2"/>
        <v>12.13</v>
      </c>
      <c r="L28" s="45">
        <f t="shared" si="3"/>
        <v>12.27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89000</v>
      </c>
      <c r="F30" s="40">
        <v>262</v>
      </c>
      <c r="G30" s="40">
        <v>3</v>
      </c>
      <c r="H30" s="41">
        <v>1189</v>
      </c>
      <c r="I30" s="42">
        <v>29</v>
      </c>
      <c r="J30" s="43">
        <f t="shared" si="1"/>
        <v>15.127226463104325</v>
      </c>
      <c r="K30" s="44">
        <f t="shared" si="2"/>
        <v>12.49</v>
      </c>
      <c r="L30" s="45">
        <f t="shared" si="3"/>
        <v>12.64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89000</v>
      </c>
      <c r="F32" s="40">
        <v>262</v>
      </c>
      <c r="G32" s="40">
        <v>3</v>
      </c>
      <c r="H32" s="41">
        <v>1098</v>
      </c>
      <c r="I32" s="42">
        <v>25.8</v>
      </c>
      <c r="J32" s="43">
        <f t="shared" si="1"/>
        <v>13.969465648854962</v>
      </c>
      <c r="K32" s="44">
        <f t="shared" si="2"/>
        <v>12.05</v>
      </c>
      <c r="L32" s="45">
        <f t="shared" si="3"/>
        <v>12.19</v>
      </c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88000</v>
      </c>
      <c r="F34" s="40">
        <v>262</v>
      </c>
      <c r="G34" s="40">
        <v>3</v>
      </c>
      <c r="H34" s="41">
        <v>1220</v>
      </c>
      <c r="I34" s="42">
        <v>28.5</v>
      </c>
      <c r="J34" s="43">
        <f t="shared" si="1"/>
        <v>15.521628498727736</v>
      </c>
      <c r="K34" s="44">
        <f t="shared" si="2"/>
        <v>12.9</v>
      </c>
      <c r="L34" s="45">
        <f t="shared" si="3"/>
        <v>13.06</v>
      </c>
    </row>
    <row r="35" spans="3:12" ht="15">
      <c r="C35" s="52">
        <v>25</v>
      </c>
      <c r="D35" s="59" t="s">
        <v>51</v>
      </c>
      <c r="E35" s="58"/>
      <c r="F35" s="40"/>
      <c r="G35" s="40"/>
      <c r="H35" s="41"/>
      <c r="I35" s="42"/>
      <c r="J35" s="43"/>
      <c r="K35" s="44"/>
      <c r="L35" s="45"/>
    </row>
    <row r="36" spans="3:12" ht="15">
      <c r="C36" s="52">
        <v>26</v>
      </c>
      <c r="D36" s="60" t="s">
        <v>52</v>
      </c>
      <c r="E36" s="58">
        <v>88000</v>
      </c>
      <c r="F36" s="40">
        <v>262</v>
      </c>
      <c r="G36" s="40">
        <v>3</v>
      </c>
      <c r="H36" s="41">
        <v>1270</v>
      </c>
      <c r="I36" s="42">
        <v>29</v>
      </c>
      <c r="J36" s="43">
        <f t="shared" si="1"/>
        <v>16.157760814249365</v>
      </c>
      <c r="K36" s="44">
        <f t="shared" si="2"/>
        <v>13.34</v>
      </c>
      <c r="L36" s="45">
        <f t="shared" si="3"/>
        <v>13.5</v>
      </c>
    </row>
    <row r="37" spans="3:12" ht="15">
      <c r="C37" s="52">
        <v>27</v>
      </c>
      <c r="D37" s="59" t="s">
        <v>53</v>
      </c>
      <c r="E37" s="83"/>
      <c r="F37" s="84"/>
      <c r="G37" s="84"/>
      <c r="H37" s="85"/>
      <c r="I37" s="86"/>
      <c r="J37" s="43"/>
      <c r="K37" s="44"/>
      <c r="L37" s="45"/>
    </row>
    <row r="38" spans="3:12" ht="15">
      <c r="C38" s="52">
        <v>28</v>
      </c>
      <c r="D38" s="60" t="s">
        <v>54</v>
      </c>
      <c r="E38" s="83"/>
      <c r="F38" s="84"/>
      <c r="G38" s="84"/>
      <c r="H38" s="85"/>
      <c r="I38" s="86"/>
      <c r="J38" s="43"/>
      <c r="K38" s="44"/>
      <c r="L38" s="45"/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29.209090909090911</v>
      </c>
      <c r="J40" s="71">
        <f t="shared" ref="J40:L40" si="4">AVERAGE(J11:J39)</f>
        <v>15.046264168401574</v>
      </c>
      <c r="K40" s="71">
        <f t="shared" si="4"/>
        <v>12.37</v>
      </c>
      <c r="L40" s="71">
        <f t="shared" si="4"/>
        <v>12.517272727272728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84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85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86000</v>
      </c>
      <c r="F15" s="40">
        <v>135</v>
      </c>
      <c r="G15" s="40">
        <v>9</v>
      </c>
      <c r="H15" s="41">
        <v>1347</v>
      </c>
      <c r="I15" s="42">
        <v>26</v>
      </c>
      <c r="J15" s="43">
        <f t="shared" ref="J15:J36" si="1">(H15*10/(F15*G15))</f>
        <v>11.086419753086419</v>
      </c>
      <c r="K15" s="44">
        <f t="shared" ref="K15:K36" si="2">ROUND(J15*(1-((I15-14)/86)),2)</f>
        <v>9.5399999999999991</v>
      </c>
      <c r="L15" s="45">
        <f t="shared" ref="L15:L36" si="3">ROUND(J15*(1-((I15-15)/85)),2)</f>
        <v>9.65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85000</v>
      </c>
      <c r="F18" s="40">
        <v>136</v>
      </c>
      <c r="G18" s="40">
        <v>9</v>
      </c>
      <c r="H18" s="41">
        <v>1365</v>
      </c>
      <c r="I18" s="42">
        <v>29.9</v>
      </c>
      <c r="J18" s="43">
        <f t="shared" si="1"/>
        <v>11.151960784313726</v>
      </c>
      <c r="K18" s="44">
        <f t="shared" si="2"/>
        <v>9.09</v>
      </c>
      <c r="L18" s="45">
        <f t="shared" si="3"/>
        <v>9.1999999999999993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85000</v>
      </c>
      <c r="F22" s="40">
        <v>136</v>
      </c>
      <c r="G22" s="40">
        <v>9</v>
      </c>
      <c r="H22" s="41">
        <v>1258</v>
      </c>
      <c r="I22" s="42">
        <v>32.6</v>
      </c>
      <c r="J22" s="43">
        <f t="shared" si="1"/>
        <v>10.277777777777779</v>
      </c>
      <c r="K22" s="44">
        <f t="shared" si="2"/>
        <v>8.0500000000000007</v>
      </c>
      <c r="L22" s="45">
        <f t="shared" si="3"/>
        <v>8.15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86000</v>
      </c>
      <c r="F23" s="40">
        <v>136</v>
      </c>
      <c r="G23" s="40">
        <v>9</v>
      </c>
      <c r="H23" s="41">
        <v>1277</v>
      </c>
      <c r="I23" s="42">
        <v>30.6</v>
      </c>
      <c r="J23" s="43">
        <f t="shared" si="1"/>
        <v>10.433006535947712</v>
      </c>
      <c r="K23" s="44">
        <f t="shared" si="2"/>
        <v>8.42</v>
      </c>
      <c r="L23" s="45">
        <f t="shared" si="3"/>
        <v>8.52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86000</v>
      </c>
      <c r="F25" s="40">
        <v>136</v>
      </c>
      <c r="G25" s="40">
        <v>9</v>
      </c>
      <c r="H25" s="41">
        <v>1680</v>
      </c>
      <c r="I25" s="42">
        <v>28.8</v>
      </c>
      <c r="J25" s="43">
        <f t="shared" si="1"/>
        <v>13.725490196078431</v>
      </c>
      <c r="K25" s="44">
        <f t="shared" si="2"/>
        <v>11.36</v>
      </c>
      <c r="L25" s="45">
        <f t="shared" si="3"/>
        <v>11.5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85000</v>
      </c>
      <c r="F26" s="40">
        <v>136</v>
      </c>
      <c r="G26" s="40">
        <v>9</v>
      </c>
      <c r="H26" s="41">
        <v>1640</v>
      </c>
      <c r="I26" s="42">
        <v>25.1</v>
      </c>
      <c r="J26" s="43">
        <f t="shared" si="1"/>
        <v>13.398692810457517</v>
      </c>
      <c r="K26" s="44">
        <f t="shared" si="2"/>
        <v>11.67</v>
      </c>
      <c r="L26" s="45">
        <f t="shared" si="3"/>
        <v>11.81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>
        <v>86000</v>
      </c>
      <c r="F28" s="40">
        <v>136</v>
      </c>
      <c r="G28" s="40">
        <v>9</v>
      </c>
      <c r="H28" s="41">
        <v>1458</v>
      </c>
      <c r="I28" s="42">
        <v>28.5</v>
      </c>
      <c r="J28" s="43">
        <f t="shared" si="1"/>
        <v>11.911764705882353</v>
      </c>
      <c r="K28" s="44">
        <f t="shared" si="2"/>
        <v>9.9</v>
      </c>
      <c r="L28" s="45">
        <f t="shared" si="3"/>
        <v>10.02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86000</v>
      </c>
      <c r="F30" s="40">
        <v>133</v>
      </c>
      <c r="G30" s="40">
        <v>9</v>
      </c>
      <c r="H30" s="41">
        <v>1607</v>
      </c>
      <c r="I30" s="42">
        <v>26.1</v>
      </c>
      <c r="J30" s="43">
        <f t="shared" si="1"/>
        <v>13.425229741019214</v>
      </c>
      <c r="K30" s="44">
        <f t="shared" si="2"/>
        <v>11.54</v>
      </c>
      <c r="L30" s="45">
        <f t="shared" si="3"/>
        <v>11.67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86000</v>
      </c>
      <c r="F32" s="40">
        <v>135</v>
      </c>
      <c r="G32" s="40">
        <v>9</v>
      </c>
      <c r="H32" s="41">
        <v>1569</v>
      </c>
      <c r="I32" s="42">
        <v>26.2</v>
      </c>
      <c r="J32" s="43">
        <f t="shared" si="1"/>
        <v>12.913580246913581</v>
      </c>
      <c r="K32" s="44">
        <f t="shared" si="2"/>
        <v>11.08</v>
      </c>
      <c r="L32" s="45">
        <f t="shared" si="3"/>
        <v>11.21</v>
      </c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85000</v>
      </c>
      <c r="F34" s="40">
        <v>133</v>
      </c>
      <c r="G34" s="40">
        <v>9</v>
      </c>
      <c r="H34" s="41">
        <v>1712</v>
      </c>
      <c r="I34" s="42">
        <v>26.5</v>
      </c>
      <c r="J34" s="43">
        <f t="shared" si="1"/>
        <v>14.302422723475354</v>
      </c>
      <c r="K34" s="44">
        <f t="shared" si="2"/>
        <v>12.22</v>
      </c>
      <c r="L34" s="45">
        <f t="shared" si="3"/>
        <v>12.37</v>
      </c>
    </row>
    <row r="35" spans="3:12" ht="15">
      <c r="C35" s="52">
        <v>25</v>
      </c>
      <c r="D35" s="59" t="s">
        <v>51</v>
      </c>
      <c r="E35" s="58"/>
      <c r="F35" s="40"/>
      <c r="G35" s="40"/>
      <c r="H35" s="41"/>
      <c r="I35" s="42"/>
      <c r="J35" s="43"/>
      <c r="K35" s="44"/>
      <c r="L35" s="45"/>
    </row>
    <row r="36" spans="3:12" ht="15">
      <c r="C36" s="52">
        <v>26</v>
      </c>
      <c r="D36" s="60" t="s">
        <v>52</v>
      </c>
      <c r="E36" s="58">
        <v>85000</v>
      </c>
      <c r="F36" s="40">
        <v>129</v>
      </c>
      <c r="G36" s="40">
        <v>9</v>
      </c>
      <c r="H36" s="41">
        <v>1640</v>
      </c>
      <c r="I36" s="42">
        <v>28.7</v>
      </c>
      <c r="J36" s="43">
        <f t="shared" si="1"/>
        <v>14.125753660637381</v>
      </c>
      <c r="K36" s="44">
        <f t="shared" si="2"/>
        <v>11.71</v>
      </c>
      <c r="L36" s="45">
        <f t="shared" si="3"/>
        <v>11.85</v>
      </c>
    </row>
    <row r="37" spans="3:12" ht="15">
      <c r="C37" s="52">
        <v>27</v>
      </c>
      <c r="D37" s="59" t="s">
        <v>53</v>
      </c>
      <c r="E37" s="83"/>
      <c r="F37" s="84"/>
      <c r="G37" s="84"/>
      <c r="H37" s="85"/>
      <c r="I37" s="86"/>
      <c r="J37" s="43"/>
      <c r="K37" s="44"/>
      <c r="L37" s="45"/>
    </row>
    <row r="38" spans="3:12" ht="15">
      <c r="C38" s="52">
        <v>28</v>
      </c>
      <c r="D38" s="60" t="s">
        <v>54</v>
      </c>
      <c r="E38" s="83"/>
      <c r="F38" s="84"/>
      <c r="G38" s="84"/>
      <c r="H38" s="85"/>
      <c r="I38" s="86"/>
      <c r="J38" s="43"/>
      <c r="K38" s="44"/>
      <c r="L38" s="45"/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28.090909090909086</v>
      </c>
      <c r="J40" s="71">
        <f t="shared" ref="J40:L40" si="4">AVERAGE(J11:J39)</f>
        <v>12.432008994144496</v>
      </c>
      <c r="K40" s="71">
        <f t="shared" si="4"/>
        <v>10.416363636363634</v>
      </c>
      <c r="L40" s="71">
        <f t="shared" si="4"/>
        <v>10.540909090909089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86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87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79000</v>
      </c>
      <c r="F15" s="40">
        <v>155</v>
      </c>
      <c r="G15" s="40">
        <v>6</v>
      </c>
      <c r="H15" s="41">
        <v>954</v>
      </c>
      <c r="I15" s="42">
        <v>24.8</v>
      </c>
      <c r="J15" s="43">
        <f t="shared" ref="J15:J36" si="1">(H15*10/(F15*G15))</f>
        <v>10.258064516129032</v>
      </c>
      <c r="K15" s="44">
        <f t="shared" ref="K15:K36" si="2">ROUND(J15*(1-((I15-14)/86)),2)</f>
        <v>8.9700000000000006</v>
      </c>
      <c r="L15" s="45">
        <f t="shared" ref="L15:L36" si="3">ROUND(J15*(1-((I15-15)/85)),2)</f>
        <v>9.08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79000</v>
      </c>
      <c r="F18" s="40">
        <v>155</v>
      </c>
      <c r="G18" s="40">
        <v>6</v>
      </c>
      <c r="H18" s="41">
        <v>1115</v>
      </c>
      <c r="I18" s="42">
        <v>33.1</v>
      </c>
      <c r="J18" s="43">
        <f t="shared" si="1"/>
        <v>11.989247311827956</v>
      </c>
      <c r="K18" s="44">
        <f t="shared" si="2"/>
        <v>9.33</v>
      </c>
      <c r="L18" s="45">
        <f t="shared" si="3"/>
        <v>9.44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78000</v>
      </c>
      <c r="F22" s="40">
        <v>156</v>
      </c>
      <c r="G22" s="40">
        <v>6</v>
      </c>
      <c r="H22" s="41">
        <v>1237</v>
      </c>
      <c r="I22" s="42">
        <v>33.1</v>
      </c>
      <c r="J22" s="43">
        <f t="shared" si="1"/>
        <v>13.215811965811966</v>
      </c>
      <c r="K22" s="44">
        <f t="shared" si="2"/>
        <v>10.28</v>
      </c>
      <c r="L22" s="45">
        <f t="shared" si="3"/>
        <v>10.4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79000</v>
      </c>
      <c r="F23" s="40">
        <v>156</v>
      </c>
      <c r="G23" s="40">
        <v>6</v>
      </c>
      <c r="H23" s="41">
        <v>1155</v>
      </c>
      <c r="I23" s="42">
        <v>28.5</v>
      </c>
      <c r="J23" s="43">
        <f t="shared" si="1"/>
        <v>12.339743589743589</v>
      </c>
      <c r="K23" s="44">
        <f t="shared" si="2"/>
        <v>10.26</v>
      </c>
      <c r="L23" s="45">
        <f t="shared" si="3"/>
        <v>10.38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79000</v>
      </c>
      <c r="F25" s="40">
        <v>157</v>
      </c>
      <c r="G25" s="40">
        <v>6</v>
      </c>
      <c r="H25" s="41">
        <v>1245</v>
      </c>
      <c r="I25" s="42">
        <v>29.2</v>
      </c>
      <c r="J25" s="43">
        <f t="shared" si="1"/>
        <v>13.216560509554141</v>
      </c>
      <c r="K25" s="44">
        <f t="shared" si="2"/>
        <v>10.88</v>
      </c>
      <c r="L25" s="45">
        <f t="shared" si="3"/>
        <v>11.01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78000</v>
      </c>
      <c r="F26" s="40">
        <v>151</v>
      </c>
      <c r="G26" s="40">
        <v>6</v>
      </c>
      <c r="H26" s="41">
        <v>1230</v>
      </c>
      <c r="I26" s="42">
        <v>29.4</v>
      </c>
      <c r="J26" s="43">
        <f t="shared" si="1"/>
        <v>13.576158940397351</v>
      </c>
      <c r="K26" s="44">
        <f t="shared" si="2"/>
        <v>11.15</v>
      </c>
      <c r="L26" s="45">
        <f t="shared" si="3"/>
        <v>11.28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>
        <v>78000</v>
      </c>
      <c r="F28" s="40">
        <v>156</v>
      </c>
      <c r="G28" s="40">
        <v>6</v>
      </c>
      <c r="H28" s="41">
        <v>1076</v>
      </c>
      <c r="I28" s="42">
        <v>25.9</v>
      </c>
      <c r="J28" s="43">
        <f t="shared" si="1"/>
        <v>11.495726495726496</v>
      </c>
      <c r="K28" s="44">
        <f t="shared" si="2"/>
        <v>9.91</v>
      </c>
      <c r="L28" s="45">
        <f t="shared" si="3"/>
        <v>10.02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79000</v>
      </c>
      <c r="F30" s="40">
        <v>156</v>
      </c>
      <c r="G30" s="40">
        <v>6</v>
      </c>
      <c r="H30" s="41">
        <v>1221</v>
      </c>
      <c r="I30" s="42">
        <v>29.9</v>
      </c>
      <c r="J30" s="43">
        <f t="shared" si="1"/>
        <v>13.044871794871796</v>
      </c>
      <c r="K30" s="44">
        <f t="shared" si="2"/>
        <v>10.63</v>
      </c>
      <c r="L30" s="45">
        <f t="shared" si="3"/>
        <v>10.76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79000</v>
      </c>
      <c r="F32" s="40">
        <v>156</v>
      </c>
      <c r="G32" s="40">
        <v>6</v>
      </c>
      <c r="H32" s="41">
        <v>1154</v>
      </c>
      <c r="I32" s="42">
        <v>29.4</v>
      </c>
      <c r="J32" s="43">
        <f t="shared" si="1"/>
        <v>12.32905982905983</v>
      </c>
      <c r="K32" s="44">
        <f t="shared" si="2"/>
        <v>10.119999999999999</v>
      </c>
      <c r="L32" s="45">
        <f t="shared" si="3"/>
        <v>10.24</v>
      </c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79000</v>
      </c>
      <c r="F34" s="40">
        <v>156</v>
      </c>
      <c r="G34" s="40">
        <v>6</v>
      </c>
      <c r="H34" s="41">
        <v>1368</v>
      </c>
      <c r="I34" s="42">
        <v>31.5</v>
      </c>
      <c r="J34" s="43">
        <f t="shared" si="1"/>
        <v>14.615384615384615</v>
      </c>
      <c r="K34" s="44">
        <f t="shared" si="2"/>
        <v>11.64</v>
      </c>
      <c r="L34" s="45">
        <f t="shared" si="3"/>
        <v>11.78</v>
      </c>
    </row>
    <row r="35" spans="3:12" ht="15">
      <c r="C35" s="52">
        <v>25</v>
      </c>
      <c r="D35" s="59" t="s">
        <v>51</v>
      </c>
      <c r="E35" s="58"/>
      <c r="F35" s="40"/>
      <c r="G35" s="40"/>
      <c r="H35" s="41"/>
      <c r="I35" s="42"/>
      <c r="J35" s="43"/>
      <c r="K35" s="44"/>
      <c r="L35" s="45"/>
    </row>
    <row r="36" spans="3:12" ht="15">
      <c r="C36" s="52">
        <v>26</v>
      </c>
      <c r="D36" s="60" t="s">
        <v>52</v>
      </c>
      <c r="E36" s="58">
        <v>78000</v>
      </c>
      <c r="F36" s="40">
        <v>156</v>
      </c>
      <c r="G36" s="40">
        <v>6</v>
      </c>
      <c r="H36" s="41">
        <v>1311</v>
      </c>
      <c r="I36" s="42">
        <v>30.7</v>
      </c>
      <c r="J36" s="43">
        <f t="shared" si="1"/>
        <v>14.006410256410257</v>
      </c>
      <c r="K36" s="44">
        <f t="shared" si="2"/>
        <v>11.29</v>
      </c>
      <c r="L36" s="45">
        <f t="shared" si="3"/>
        <v>11.42</v>
      </c>
    </row>
    <row r="37" spans="3:12" ht="15">
      <c r="C37" s="52">
        <v>27</v>
      </c>
      <c r="D37" s="59" t="s">
        <v>53</v>
      </c>
      <c r="E37" s="83"/>
      <c r="F37" s="84"/>
      <c r="G37" s="84"/>
      <c r="H37" s="85"/>
      <c r="I37" s="86"/>
      <c r="J37" s="43"/>
      <c r="K37" s="44"/>
      <c r="L37" s="45"/>
    </row>
    <row r="38" spans="3:12" ht="15">
      <c r="C38" s="52">
        <v>28</v>
      </c>
      <c r="D38" s="60" t="s">
        <v>54</v>
      </c>
      <c r="E38" s="83"/>
      <c r="F38" s="84"/>
      <c r="G38" s="84"/>
      <c r="H38" s="85"/>
      <c r="I38" s="86"/>
      <c r="J38" s="43"/>
      <c r="K38" s="44"/>
      <c r="L38" s="45"/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29.59090909090909</v>
      </c>
      <c r="J40" s="71">
        <f t="shared" ref="J40:L40" si="4">AVERAGE(J11:J39)</f>
        <v>12.735185438628822</v>
      </c>
      <c r="K40" s="71">
        <f t="shared" si="4"/>
        <v>10.405454545454546</v>
      </c>
      <c r="L40" s="71">
        <f t="shared" si="4"/>
        <v>10.528181818181819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88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89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85000</v>
      </c>
      <c r="F15" s="40">
        <v>333</v>
      </c>
      <c r="G15" s="40">
        <v>3</v>
      </c>
      <c r="H15" s="41">
        <v>1060</v>
      </c>
      <c r="I15" s="42">
        <v>29.25</v>
      </c>
      <c r="J15" s="43">
        <f t="shared" ref="J15:J36" si="1">(H15*10/(F15*G15))</f>
        <v>10.61061061061061</v>
      </c>
      <c r="K15" s="44">
        <f t="shared" ref="K15:K36" si="2">ROUND(J15*(1-((I15-14)/86)),2)</f>
        <v>8.73</v>
      </c>
      <c r="L15" s="45">
        <f t="shared" ref="L15:L36" si="3">ROUND(J15*(1-((I15-15)/85)),2)</f>
        <v>8.83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85000</v>
      </c>
      <c r="F18" s="40">
        <v>333</v>
      </c>
      <c r="G18" s="40">
        <v>3</v>
      </c>
      <c r="H18" s="41">
        <v>883</v>
      </c>
      <c r="I18" s="42">
        <v>31.6</v>
      </c>
      <c r="J18" s="43">
        <f t="shared" si="1"/>
        <v>8.8388388388388393</v>
      </c>
      <c r="K18" s="44">
        <f t="shared" si="2"/>
        <v>7.03</v>
      </c>
      <c r="L18" s="45">
        <f t="shared" si="3"/>
        <v>7.11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85000</v>
      </c>
      <c r="F22" s="40">
        <v>333</v>
      </c>
      <c r="G22" s="40">
        <v>3</v>
      </c>
      <c r="H22" s="41">
        <v>858</v>
      </c>
      <c r="I22" s="42">
        <v>32.4</v>
      </c>
      <c r="J22" s="43">
        <f t="shared" si="1"/>
        <v>8.5885885885885891</v>
      </c>
      <c r="K22" s="44">
        <f t="shared" si="2"/>
        <v>6.75</v>
      </c>
      <c r="L22" s="45">
        <f t="shared" si="3"/>
        <v>6.83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85000</v>
      </c>
      <c r="F23" s="40">
        <v>333</v>
      </c>
      <c r="G23" s="40">
        <v>3</v>
      </c>
      <c r="H23" s="41">
        <v>1217</v>
      </c>
      <c r="I23" s="42">
        <v>30.7</v>
      </c>
      <c r="J23" s="43">
        <f t="shared" si="1"/>
        <v>12.182182182182181</v>
      </c>
      <c r="K23" s="44">
        <f t="shared" si="2"/>
        <v>9.82</v>
      </c>
      <c r="L23" s="45">
        <f t="shared" si="3"/>
        <v>9.93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85000</v>
      </c>
      <c r="F25" s="40">
        <v>333</v>
      </c>
      <c r="G25" s="40">
        <v>3</v>
      </c>
      <c r="H25" s="41">
        <v>1436</v>
      </c>
      <c r="I25" s="42">
        <v>31.6</v>
      </c>
      <c r="J25" s="43">
        <f t="shared" si="1"/>
        <v>14.374374374374375</v>
      </c>
      <c r="K25" s="44">
        <f t="shared" si="2"/>
        <v>11.43</v>
      </c>
      <c r="L25" s="45">
        <f t="shared" si="3"/>
        <v>11.57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85000</v>
      </c>
      <c r="F26" s="40">
        <v>333</v>
      </c>
      <c r="G26" s="40">
        <v>3</v>
      </c>
      <c r="H26" s="41">
        <v>1418</v>
      </c>
      <c r="I26" s="42">
        <v>30.5</v>
      </c>
      <c r="J26" s="43">
        <f t="shared" si="1"/>
        <v>14.194194194194194</v>
      </c>
      <c r="K26" s="44">
        <f t="shared" si="2"/>
        <v>11.47</v>
      </c>
      <c r="L26" s="45">
        <f t="shared" si="3"/>
        <v>11.61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>
        <v>85000</v>
      </c>
      <c r="F28" s="40">
        <v>333</v>
      </c>
      <c r="G28" s="40">
        <v>3</v>
      </c>
      <c r="H28" s="41">
        <v>1027</v>
      </c>
      <c r="I28" s="42">
        <v>29.4</v>
      </c>
      <c r="J28" s="43">
        <f t="shared" si="1"/>
        <v>10.28028028028028</v>
      </c>
      <c r="K28" s="44">
        <f t="shared" si="2"/>
        <v>8.44</v>
      </c>
      <c r="L28" s="45">
        <f t="shared" si="3"/>
        <v>8.5399999999999991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85000</v>
      </c>
      <c r="F30" s="40">
        <v>333</v>
      </c>
      <c r="G30" s="40">
        <v>3</v>
      </c>
      <c r="H30" s="41">
        <v>1298</v>
      </c>
      <c r="I30" s="42">
        <v>30.5</v>
      </c>
      <c r="J30" s="43">
        <f t="shared" si="1"/>
        <v>12.992992992992994</v>
      </c>
      <c r="K30" s="44">
        <f t="shared" si="2"/>
        <v>10.5</v>
      </c>
      <c r="L30" s="45">
        <f t="shared" si="3"/>
        <v>10.62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85000</v>
      </c>
      <c r="F32" s="40">
        <v>333</v>
      </c>
      <c r="G32" s="40">
        <v>3</v>
      </c>
      <c r="H32" s="41">
        <v>1088</v>
      </c>
      <c r="I32" s="42">
        <v>29.1</v>
      </c>
      <c r="J32" s="43">
        <f t="shared" si="1"/>
        <v>10.890890890890891</v>
      </c>
      <c r="K32" s="44">
        <f t="shared" si="2"/>
        <v>8.98</v>
      </c>
      <c r="L32" s="45">
        <f t="shared" si="3"/>
        <v>9.08</v>
      </c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85000</v>
      </c>
      <c r="F34" s="40">
        <v>333</v>
      </c>
      <c r="G34" s="40">
        <v>3</v>
      </c>
      <c r="H34" s="41">
        <v>1410</v>
      </c>
      <c r="I34" s="42">
        <v>30.65</v>
      </c>
      <c r="J34" s="43">
        <f t="shared" si="1"/>
        <v>14.114114114114114</v>
      </c>
      <c r="K34" s="44">
        <f t="shared" si="2"/>
        <v>11.38</v>
      </c>
      <c r="L34" s="45">
        <f t="shared" si="3"/>
        <v>11.52</v>
      </c>
    </row>
    <row r="35" spans="3:12" ht="15">
      <c r="C35" s="52">
        <v>25</v>
      </c>
      <c r="D35" s="59" t="s">
        <v>51</v>
      </c>
      <c r="E35" s="58"/>
      <c r="F35" s="40"/>
      <c r="G35" s="40"/>
      <c r="H35" s="41"/>
      <c r="I35" s="42"/>
      <c r="J35" s="43"/>
      <c r="K35" s="44"/>
      <c r="L35" s="45"/>
    </row>
    <row r="36" spans="3:12" ht="15">
      <c r="C36" s="52">
        <v>26</v>
      </c>
      <c r="D36" s="60" t="s">
        <v>52</v>
      </c>
      <c r="E36" s="58">
        <v>85000</v>
      </c>
      <c r="F36" s="40">
        <v>333</v>
      </c>
      <c r="G36" s="40">
        <v>3</v>
      </c>
      <c r="H36" s="41">
        <v>1381</v>
      </c>
      <c r="I36" s="42">
        <v>30.1</v>
      </c>
      <c r="J36" s="43">
        <f t="shared" si="1"/>
        <v>13.823823823823824</v>
      </c>
      <c r="K36" s="44">
        <f t="shared" si="2"/>
        <v>11.24</v>
      </c>
      <c r="L36" s="45">
        <f t="shared" si="3"/>
        <v>11.37</v>
      </c>
    </row>
    <row r="37" spans="3:12" ht="15">
      <c r="C37" s="52">
        <v>27</v>
      </c>
      <c r="D37" s="59" t="s">
        <v>53</v>
      </c>
      <c r="E37" s="83"/>
      <c r="F37" s="84"/>
      <c r="G37" s="84"/>
      <c r="H37" s="85"/>
      <c r="I37" s="86"/>
      <c r="J37" s="43"/>
      <c r="K37" s="44"/>
      <c r="L37" s="45"/>
    </row>
    <row r="38" spans="3:12" ht="15">
      <c r="C38" s="52">
        <v>28</v>
      </c>
      <c r="D38" s="60" t="s">
        <v>54</v>
      </c>
      <c r="E38" s="83"/>
      <c r="F38" s="84"/>
      <c r="G38" s="84"/>
      <c r="H38" s="85"/>
      <c r="I38" s="86"/>
      <c r="J38" s="43"/>
      <c r="K38" s="44"/>
      <c r="L38" s="45"/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30.527272727272727</v>
      </c>
      <c r="J40" s="71">
        <f t="shared" ref="J40:L40" si="4">AVERAGE(J11:J39)</f>
        <v>11.899171899171899</v>
      </c>
      <c r="K40" s="71">
        <f t="shared" si="4"/>
        <v>9.6154545454545435</v>
      </c>
      <c r="L40" s="71">
        <f t="shared" si="4"/>
        <v>9.7281818181818185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90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91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86000</v>
      </c>
      <c r="F15" s="40">
        <v>522</v>
      </c>
      <c r="G15" s="40">
        <v>4.5</v>
      </c>
      <c r="H15" s="41">
        <v>3205</v>
      </c>
      <c r="I15" s="42">
        <v>23.5</v>
      </c>
      <c r="J15" s="43">
        <f t="shared" ref="J15:J36" si="1">(H15*10/(F15*G15))</f>
        <v>13.644103873988932</v>
      </c>
      <c r="K15" s="44">
        <f t="shared" ref="K15:K36" si="2">ROUND(J15*(1-((I15-14)/86)),2)</f>
        <v>12.14</v>
      </c>
      <c r="L15" s="45">
        <f t="shared" ref="L15:L36" si="3">ROUND(J15*(1-((I15-15)/85)),2)</f>
        <v>12.28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87000</v>
      </c>
      <c r="F18" s="40">
        <v>522</v>
      </c>
      <c r="G18" s="40">
        <v>4.5</v>
      </c>
      <c r="H18" s="41">
        <v>3275</v>
      </c>
      <c r="I18" s="42">
        <v>25</v>
      </c>
      <c r="J18" s="43">
        <f t="shared" si="1"/>
        <v>13.942103022562792</v>
      </c>
      <c r="K18" s="44">
        <f t="shared" si="2"/>
        <v>12.16</v>
      </c>
      <c r="L18" s="45">
        <f t="shared" si="3"/>
        <v>12.3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74"/>
      <c r="F22" s="75"/>
      <c r="G22" s="75"/>
      <c r="H22" s="76"/>
      <c r="I22" s="77"/>
      <c r="J22" s="78"/>
      <c r="K22" s="79"/>
      <c r="L22" s="80"/>
      <c r="M22" s="11"/>
      <c r="N22" s="50">
        <f t="shared" si="0"/>
        <v>0</v>
      </c>
      <c r="O22" t="s">
        <v>92</v>
      </c>
    </row>
    <row r="23" spans="3:15" ht="15">
      <c r="C23" s="49">
        <v>13</v>
      </c>
      <c r="D23" s="38" t="s">
        <v>38</v>
      </c>
      <c r="E23" s="39">
        <v>87000</v>
      </c>
      <c r="F23" s="40">
        <v>522</v>
      </c>
      <c r="G23" s="40">
        <v>4.5</v>
      </c>
      <c r="H23" s="41">
        <v>3060</v>
      </c>
      <c r="I23" s="42">
        <v>23.8</v>
      </c>
      <c r="J23" s="43">
        <f t="shared" si="1"/>
        <v>13.026819923371647</v>
      </c>
      <c r="K23" s="44">
        <f t="shared" si="2"/>
        <v>11.54</v>
      </c>
      <c r="L23" s="45">
        <f t="shared" si="3"/>
        <v>11.68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86000</v>
      </c>
      <c r="F25" s="40">
        <v>522</v>
      </c>
      <c r="G25" s="40">
        <v>4.5</v>
      </c>
      <c r="H25" s="41">
        <v>3745</v>
      </c>
      <c r="I25" s="42">
        <v>22.4</v>
      </c>
      <c r="J25" s="43">
        <f t="shared" si="1"/>
        <v>15.942954448701576</v>
      </c>
      <c r="K25" s="44">
        <f t="shared" si="2"/>
        <v>14.39</v>
      </c>
      <c r="L25" s="45">
        <f t="shared" si="3"/>
        <v>14.55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86000</v>
      </c>
      <c r="F26" s="40">
        <v>522</v>
      </c>
      <c r="G26" s="40">
        <v>4.5</v>
      </c>
      <c r="H26" s="41">
        <v>3682</v>
      </c>
      <c r="I26" s="42">
        <v>22.7</v>
      </c>
      <c r="J26" s="43">
        <f t="shared" si="1"/>
        <v>15.674755214985099</v>
      </c>
      <c r="K26" s="44">
        <f t="shared" si="2"/>
        <v>14.09</v>
      </c>
      <c r="L26" s="45">
        <f t="shared" si="3"/>
        <v>14.25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>
        <v>86000</v>
      </c>
      <c r="F28" s="40">
        <v>522</v>
      </c>
      <c r="G28" s="40">
        <v>4.5</v>
      </c>
      <c r="H28" s="41">
        <v>3480</v>
      </c>
      <c r="I28" s="42">
        <v>23</v>
      </c>
      <c r="J28" s="43">
        <f t="shared" si="1"/>
        <v>14.814814814814815</v>
      </c>
      <c r="K28" s="44">
        <f t="shared" si="2"/>
        <v>13.26</v>
      </c>
      <c r="L28" s="45">
        <f t="shared" si="3"/>
        <v>13.42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87000</v>
      </c>
      <c r="F30" s="40">
        <v>522</v>
      </c>
      <c r="G30" s="40">
        <v>4.5</v>
      </c>
      <c r="H30" s="41">
        <v>3790</v>
      </c>
      <c r="I30" s="42">
        <v>23.3</v>
      </c>
      <c r="J30" s="43">
        <f t="shared" si="1"/>
        <v>16.13452532992763</v>
      </c>
      <c r="K30" s="44">
        <f t="shared" si="2"/>
        <v>14.39</v>
      </c>
      <c r="L30" s="45">
        <f t="shared" si="3"/>
        <v>14.56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87000</v>
      </c>
      <c r="F32" s="40">
        <v>522</v>
      </c>
      <c r="G32" s="40">
        <v>4.5</v>
      </c>
      <c r="H32" s="41">
        <v>3315</v>
      </c>
      <c r="I32" s="42">
        <v>22</v>
      </c>
      <c r="J32" s="43">
        <f t="shared" si="1"/>
        <v>14.112388250319285</v>
      </c>
      <c r="K32" s="44">
        <f t="shared" si="2"/>
        <v>12.8</v>
      </c>
      <c r="L32" s="45">
        <f t="shared" si="3"/>
        <v>12.95</v>
      </c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87000</v>
      </c>
      <c r="F34" s="40">
        <v>522</v>
      </c>
      <c r="G34" s="40">
        <v>4.5</v>
      </c>
      <c r="H34" s="41">
        <v>3890</v>
      </c>
      <c r="I34" s="42">
        <v>22.2</v>
      </c>
      <c r="J34" s="43">
        <f t="shared" si="1"/>
        <v>16.560238399318859</v>
      </c>
      <c r="K34" s="44">
        <f t="shared" si="2"/>
        <v>14.98</v>
      </c>
      <c r="L34" s="45">
        <f t="shared" si="3"/>
        <v>15.16</v>
      </c>
    </row>
    <row r="35" spans="3:12" ht="15">
      <c r="C35" s="52">
        <v>25</v>
      </c>
      <c r="D35" s="59" t="s">
        <v>51</v>
      </c>
      <c r="E35" s="58"/>
      <c r="F35" s="40"/>
      <c r="G35" s="40"/>
      <c r="H35" s="41"/>
      <c r="I35" s="42"/>
      <c r="J35" s="43"/>
      <c r="K35" s="44"/>
      <c r="L35" s="45"/>
    </row>
    <row r="36" spans="3:12" ht="15">
      <c r="C36" s="52">
        <v>26</v>
      </c>
      <c r="D36" s="60" t="s">
        <v>52</v>
      </c>
      <c r="E36" s="58">
        <v>87000</v>
      </c>
      <c r="F36" s="40">
        <v>522</v>
      </c>
      <c r="G36" s="40">
        <v>4.5</v>
      </c>
      <c r="H36" s="41">
        <v>3850</v>
      </c>
      <c r="I36" s="42">
        <v>24</v>
      </c>
      <c r="J36" s="43">
        <f t="shared" si="1"/>
        <v>16.389953171562368</v>
      </c>
      <c r="K36" s="44">
        <f t="shared" si="2"/>
        <v>14.48</v>
      </c>
      <c r="L36" s="45">
        <f t="shared" si="3"/>
        <v>14.65</v>
      </c>
    </row>
    <row r="37" spans="3:12" ht="15">
      <c r="C37" s="52">
        <v>27</v>
      </c>
      <c r="D37" s="59" t="s">
        <v>53</v>
      </c>
      <c r="E37" s="83"/>
      <c r="F37" s="84"/>
      <c r="G37" s="84"/>
      <c r="H37" s="85"/>
      <c r="I37" s="86"/>
      <c r="J37" s="43"/>
      <c r="K37" s="44"/>
      <c r="L37" s="45"/>
    </row>
    <row r="38" spans="3:12" ht="15">
      <c r="C38" s="52">
        <v>28</v>
      </c>
      <c r="D38" s="60" t="s">
        <v>54</v>
      </c>
      <c r="E38" s="83"/>
      <c r="F38" s="84"/>
      <c r="G38" s="84"/>
      <c r="H38" s="85"/>
      <c r="I38" s="86"/>
      <c r="J38" s="43"/>
      <c r="K38" s="44"/>
      <c r="L38" s="45"/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23.189999999999998</v>
      </c>
      <c r="J40" s="71">
        <f t="shared" ref="J40:L40" si="4">AVERAGE(J11:J39)</f>
        <v>15.024265644955301</v>
      </c>
      <c r="K40" s="71">
        <f t="shared" si="4"/>
        <v>13.423000000000002</v>
      </c>
      <c r="L40" s="71">
        <f t="shared" si="4"/>
        <v>13.580000000000002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93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94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86000</v>
      </c>
      <c r="F15" s="40">
        <v>315</v>
      </c>
      <c r="G15" s="40">
        <v>3</v>
      </c>
      <c r="H15" s="41">
        <v>1274</v>
      </c>
      <c r="I15" s="42">
        <v>24.4</v>
      </c>
      <c r="J15" s="43">
        <f t="shared" ref="J15:J36" si="1">(H15*10/(F15*G15))</f>
        <v>13.481481481481481</v>
      </c>
      <c r="K15" s="44">
        <f t="shared" ref="K15:K36" si="2">ROUND(J15*(1-((I15-14)/86)),2)</f>
        <v>11.85</v>
      </c>
      <c r="L15" s="45">
        <f t="shared" ref="L15:L36" si="3">ROUND(J15*(1-((I15-15)/85)),2)</f>
        <v>11.99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85000</v>
      </c>
      <c r="F18" s="40">
        <v>315</v>
      </c>
      <c r="G18" s="40">
        <v>3</v>
      </c>
      <c r="H18" s="41">
        <v>1325</v>
      </c>
      <c r="I18" s="42">
        <v>28.7</v>
      </c>
      <c r="J18" s="43">
        <f t="shared" si="1"/>
        <v>14.02116402116402</v>
      </c>
      <c r="K18" s="44">
        <f t="shared" si="2"/>
        <v>11.62</v>
      </c>
      <c r="L18" s="45">
        <f t="shared" si="3"/>
        <v>11.76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85000</v>
      </c>
      <c r="F22" s="40">
        <v>315</v>
      </c>
      <c r="G22" s="40">
        <v>3</v>
      </c>
      <c r="H22" s="41">
        <v>1260</v>
      </c>
      <c r="I22" s="42">
        <v>29.6</v>
      </c>
      <c r="J22" s="43">
        <f t="shared" si="1"/>
        <v>13.333333333333334</v>
      </c>
      <c r="K22" s="44">
        <f t="shared" si="2"/>
        <v>10.91</v>
      </c>
      <c r="L22" s="45">
        <f t="shared" si="3"/>
        <v>11.04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84000</v>
      </c>
      <c r="F23" s="40">
        <v>315</v>
      </c>
      <c r="G23" s="40">
        <v>3</v>
      </c>
      <c r="H23" s="41">
        <v>1306</v>
      </c>
      <c r="I23" s="42">
        <v>27.5</v>
      </c>
      <c r="J23" s="43">
        <f t="shared" si="1"/>
        <v>13.82010582010582</v>
      </c>
      <c r="K23" s="44">
        <f t="shared" si="2"/>
        <v>11.65</v>
      </c>
      <c r="L23" s="45">
        <f t="shared" si="3"/>
        <v>11.79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85000</v>
      </c>
      <c r="F25" s="40">
        <v>315</v>
      </c>
      <c r="G25" s="40">
        <v>3</v>
      </c>
      <c r="H25" s="41">
        <v>1440</v>
      </c>
      <c r="I25" s="42">
        <v>23.8</v>
      </c>
      <c r="J25" s="43">
        <f t="shared" si="1"/>
        <v>15.238095238095237</v>
      </c>
      <c r="K25" s="44">
        <f t="shared" si="2"/>
        <v>13.5</v>
      </c>
      <c r="L25" s="45">
        <f t="shared" si="3"/>
        <v>13.66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85000</v>
      </c>
      <c r="F26" s="40">
        <v>315</v>
      </c>
      <c r="G26" s="40">
        <v>3</v>
      </c>
      <c r="H26" s="41">
        <v>1400</v>
      </c>
      <c r="I26" s="42">
        <v>25.9</v>
      </c>
      <c r="J26" s="43">
        <f t="shared" si="1"/>
        <v>14.814814814814815</v>
      </c>
      <c r="K26" s="44">
        <f t="shared" si="2"/>
        <v>12.76</v>
      </c>
      <c r="L26" s="45">
        <f t="shared" si="3"/>
        <v>12.92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>
        <v>85000</v>
      </c>
      <c r="F28" s="40">
        <v>315</v>
      </c>
      <c r="G28" s="40">
        <v>3</v>
      </c>
      <c r="H28" s="41">
        <v>1296</v>
      </c>
      <c r="I28" s="42">
        <v>24.4</v>
      </c>
      <c r="J28" s="43">
        <f t="shared" si="1"/>
        <v>13.714285714285714</v>
      </c>
      <c r="K28" s="44">
        <f t="shared" si="2"/>
        <v>12.06</v>
      </c>
      <c r="L28" s="45">
        <f t="shared" si="3"/>
        <v>12.2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86000</v>
      </c>
      <c r="F30" s="40">
        <v>315</v>
      </c>
      <c r="G30" s="40">
        <v>3</v>
      </c>
      <c r="H30" s="41">
        <v>1370</v>
      </c>
      <c r="I30" s="42">
        <v>23.5</v>
      </c>
      <c r="J30" s="43">
        <f t="shared" si="1"/>
        <v>14.497354497354497</v>
      </c>
      <c r="K30" s="44">
        <f t="shared" si="2"/>
        <v>12.9</v>
      </c>
      <c r="L30" s="45">
        <f t="shared" si="3"/>
        <v>13.05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85000</v>
      </c>
      <c r="F32" s="40">
        <v>315</v>
      </c>
      <c r="G32" s="40">
        <v>3</v>
      </c>
      <c r="H32" s="41">
        <v>1230</v>
      </c>
      <c r="I32" s="42">
        <v>20.5</v>
      </c>
      <c r="J32" s="43">
        <f t="shared" si="1"/>
        <v>13.015873015873016</v>
      </c>
      <c r="K32" s="44">
        <f t="shared" si="2"/>
        <v>12.03</v>
      </c>
      <c r="L32" s="45">
        <f t="shared" si="3"/>
        <v>12.17</v>
      </c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85000</v>
      </c>
      <c r="F34" s="40">
        <v>315</v>
      </c>
      <c r="G34" s="40">
        <v>3</v>
      </c>
      <c r="H34" s="41">
        <v>1420</v>
      </c>
      <c r="I34" s="42">
        <v>22</v>
      </c>
      <c r="J34" s="43">
        <f t="shared" si="1"/>
        <v>15.026455026455027</v>
      </c>
      <c r="K34" s="44">
        <f t="shared" si="2"/>
        <v>13.63</v>
      </c>
      <c r="L34" s="45">
        <f t="shared" si="3"/>
        <v>13.79</v>
      </c>
    </row>
    <row r="35" spans="3:12" ht="15">
      <c r="C35" s="52">
        <v>25</v>
      </c>
      <c r="D35" s="59" t="s">
        <v>51</v>
      </c>
      <c r="E35" s="58"/>
      <c r="F35" s="40"/>
      <c r="G35" s="40"/>
      <c r="H35" s="41"/>
      <c r="I35" s="42"/>
      <c r="J35" s="43"/>
      <c r="K35" s="44"/>
      <c r="L35" s="45"/>
    </row>
    <row r="36" spans="3:12" ht="15">
      <c r="C36" s="52">
        <v>26</v>
      </c>
      <c r="D36" s="60" t="s">
        <v>52</v>
      </c>
      <c r="E36" s="58">
        <v>85000</v>
      </c>
      <c r="F36" s="40">
        <v>315</v>
      </c>
      <c r="G36" s="40">
        <v>3</v>
      </c>
      <c r="H36" s="41">
        <v>1480</v>
      </c>
      <c r="I36" s="42">
        <v>25</v>
      </c>
      <c r="J36" s="43">
        <f t="shared" si="1"/>
        <v>15.661375661375661</v>
      </c>
      <c r="K36" s="44">
        <f t="shared" si="2"/>
        <v>13.66</v>
      </c>
      <c r="L36" s="45">
        <f t="shared" si="3"/>
        <v>13.82</v>
      </c>
    </row>
    <row r="37" spans="3:12" ht="15">
      <c r="C37" s="52">
        <v>27</v>
      </c>
      <c r="D37" s="59" t="s">
        <v>53</v>
      </c>
      <c r="E37" s="83"/>
      <c r="F37" s="84"/>
      <c r="G37" s="84"/>
      <c r="H37" s="85"/>
      <c r="I37" s="86"/>
      <c r="J37" s="43"/>
      <c r="K37" s="44"/>
      <c r="L37" s="45"/>
    </row>
    <row r="38" spans="3:12" ht="15">
      <c r="C38" s="52">
        <v>28</v>
      </c>
      <c r="D38" s="60" t="s">
        <v>54</v>
      </c>
      <c r="E38" s="83"/>
      <c r="F38" s="84"/>
      <c r="G38" s="84"/>
      <c r="H38" s="85"/>
      <c r="I38" s="86"/>
      <c r="J38" s="43"/>
      <c r="K38" s="44"/>
      <c r="L38" s="45"/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25.027272727272727</v>
      </c>
      <c r="J40" s="71">
        <f t="shared" ref="J40:L40" si="4">AVERAGE(J11:J39)</f>
        <v>14.23857623857624</v>
      </c>
      <c r="K40" s="71">
        <f t="shared" si="4"/>
        <v>12.415454545454544</v>
      </c>
      <c r="L40" s="71">
        <f t="shared" si="4"/>
        <v>12.562727272727273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58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59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86933</v>
      </c>
      <c r="F15" s="40">
        <v>175.5</v>
      </c>
      <c r="G15" s="40">
        <v>9</v>
      </c>
      <c r="H15" s="41">
        <v>1630</v>
      </c>
      <c r="I15" s="42">
        <v>24.8</v>
      </c>
      <c r="J15" s="43">
        <f t="shared" ref="J15:J38" si="1">(H15*10/(F15*G15))</f>
        <v>10.319721430832542</v>
      </c>
      <c r="K15" s="44">
        <f t="shared" ref="K15:K38" si="2">ROUND(J15*(1-((I15-14)/86)),2)</f>
        <v>9.02</v>
      </c>
      <c r="L15" s="45">
        <f t="shared" ref="L15:L38" si="3">ROUND(J15*(1-((I15-15)/85)),2)</f>
        <v>9.1300000000000008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83467</v>
      </c>
      <c r="F23" s="40">
        <v>175.5</v>
      </c>
      <c r="G23" s="40">
        <v>9</v>
      </c>
      <c r="H23" s="41">
        <v>1818</v>
      </c>
      <c r="I23" s="42">
        <v>26.1</v>
      </c>
      <c r="J23" s="43">
        <f t="shared" si="1"/>
        <v>11.509971509971511</v>
      </c>
      <c r="K23" s="44">
        <f t="shared" si="2"/>
        <v>9.89</v>
      </c>
      <c r="L23" s="45">
        <f t="shared" si="3"/>
        <v>10.01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88000</v>
      </c>
      <c r="F25" s="40">
        <v>175.5</v>
      </c>
      <c r="G25" s="40">
        <v>9</v>
      </c>
      <c r="H25" s="41">
        <v>1996</v>
      </c>
      <c r="I25" s="42">
        <v>25</v>
      </c>
      <c r="J25" s="43">
        <f t="shared" si="1"/>
        <v>12.636910414688192</v>
      </c>
      <c r="K25" s="44">
        <f t="shared" si="2"/>
        <v>11.02</v>
      </c>
      <c r="L25" s="45">
        <f t="shared" si="3"/>
        <v>11.15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88000</v>
      </c>
      <c r="F26" s="40">
        <v>175.5</v>
      </c>
      <c r="G26" s="40">
        <v>9</v>
      </c>
      <c r="H26" s="41">
        <v>2059</v>
      </c>
      <c r="I26" s="42">
        <v>26</v>
      </c>
      <c r="J26" s="43">
        <f t="shared" si="1"/>
        <v>13.035770813548591</v>
      </c>
      <c r="K26" s="44">
        <f t="shared" si="2"/>
        <v>11.22</v>
      </c>
      <c r="L26" s="45">
        <f t="shared" si="3"/>
        <v>11.35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83467</v>
      </c>
      <c r="F30" s="40">
        <v>175.5</v>
      </c>
      <c r="G30" s="40">
        <v>9</v>
      </c>
      <c r="H30" s="41">
        <v>1791</v>
      </c>
      <c r="I30" s="42">
        <v>24.7</v>
      </c>
      <c r="J30" s="43">
        <f t="shared" si="1"/>
        <v>11.339031339031338</v>
      </c>
      <c r="K30" s="44">
        <f t="shared" si="2"/>
        <v>9.93</v>
      </c>
      <c r="L30" s="45">
        <f t="shared" si="3"/>
        <v>10.050000000000001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85333</v>
      </c>
      <c r="F34" s="40">
        <v>175.5</v>
      </c>
      <c r="G34" s="40">
        <v>9</v>
      </c>
      <c r="H34" s="41">
        <v>1921</v>
      </c>
      <c r="I34" s="42">
        <v>25.8</v>
      </c>
      <c r="J34" s="43">
        <f t="shared" si="1"/>
        <v>12.162076606521051</v>
      </c>
      <c r="K34" s="44">
        <f t="shared" si="2"/>
        <v>10.49</v>
      </c>
      <c r="L34" s="45">
        <f t="shared" si="3"/>
        <v>10.62</v>
      </c>
    </row>
    <row r="35" spans="3:12" ht="15">
      <c r="C35" s="52">
        <v>25</v>
      </c>
      <c r="D35" s="59" t="s">
        <v>51</v>
      </c>
      <c r="E35" s="58"/>
      <c r="F35" s="40"/>
      <c r="G35" s="40"/>
      <c r="H35" s="41"/>
      <c r="I35" s="42"/>
      <c r="J35" s="43"/>
      <c r="K35" s="44"/>
      <c r="L35" s="45"/>
    </row>
    <row r="36" spans="3:12" ht="15">
      <c r="C36" s="52">
        <v>26</v>
      </c>
      <c r="D36" s="60" t="s">
        <v>52</v>
      </c>
      <c r="E36" s="58">
        <v>85333</v>
      </c>
      <c r="F36" s="40">
        <v>175.5</v>
      </c>
      <c r="G36" s="40">
        <v>9</v>
      </c>
      <c r="H36" s="41">
        <v>1814</v>
      </c>
      <c r="I36" s="42">
        <v>24.7</v>
      </c>
      <c r="J36" s="43">
        <f t="shared" si="1"/>
        <v>11.484647040202596</v>
      </c>
      <c r="K36" s="44">
        <f t="shared" si="2"/>
        <v>10.06</v>
      </c>
      <c r="L36" s="45">
        <f t="shared" si="3"/>
        <v>10.17</v>
      </c>
    </row>
    <row r="37" spans="3:12" ht="15">
      <c r="C37" s="52">
        <v>27</v>
      </c>
      <c r="D37" s="59" t="s">
        <v>53</v>
      </c>
      <c r="E37" s="58">
        <v>88000</v>
      </c>
      <c r="F37" s="40">
        <v>175.5</v>
      </c>
      <c r="G37" s="40">
        <v>9</v>
      </c>
      <c r="H37" s="41">
        <v>2296</v>
      </c>
      <c r="I37" s="42">
        <v>26.9</v>
      </c>
      <c r="J37" s="43">
        <f t="shared" si="1"/>
        <v>14.536245647356758</v>
      </c>
      <c r="K37" s="44">
        <f t="shared" si="2"/>
        <v>12.36</v>
      </c>
      <c r="L37" s="45">
        <f t="shared" si="3"/>
        <v>12.5</v>
      </c>
    </row>
    <row r="38" spans="3:12" ht="15">
      <c r="C38" s="52">
        <v>28</v>
      </c>
      <c r="D38" s="60" t="s">
        <v>54</v>
      </c>
      <c r="E38" s="58">
        <v>86933</v>
      </c>
      <c r="F38" s="40">
        <v>175.5</v>
      </c>
      <c r="G38" s="40">
        <v>9</v>
      </c>
      <c r="H38" s="41">
        <v>2059</v>
      </c>
      <c r="I38" s="42">
        <v>27.9</v>
      </c>
      <c r="J38" s="43">
        <f t="shared" si="1"/>
        <v>13.035770813548591</v>
      </c>
      <c r="K38" s="44">
        <f t="shared" si="2"/>
        <v>10.93</v>
      </c>
      <c r="L38" s="45">
        <f t="shared" si="3"/>
        <v>11.06</v>
      </c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25.766666666666666</v>
      </c>
      <c r="J40" s="71">
        <f t="shared" ref="J40:L40" si="4">AVERAGE(J11:J39)</f>
        <v>12.228905068411242</v>
      </c>
      <c r="K40" s="71">
        <f t="shared" si="4"/>
        <v>10.546666666666665</v>
      </c>
      <c r="L40" s="71">
        <f t="shared" si="4"/>
        <v>10.671111111111109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95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96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89000</v>
      </c>
      <c r="F15" s="40">
        <v>314</v>
      </c>
      <c r="G15" s="40">
        <v>4.5</v>
      </c>
      <c r="H15" s="41">
        <v>1968</v>
      </c>
      <c r="I15" s="42">
        <v>30.1</v>
      </c>
      <c r="J15" s="43">
        <f t="shared" ref="J15:J36" si="1">(H15*10/(F15*G15))</f>
        <v>13.927813163481954</v>
      </c>
      <c r="K15" s="44">
        <f t="shared" ref="K15:K36" si="2">ROUND(J15*(1-((I15-14)/86)),2)</f>
        <v>11.32</v>
      </c>
      <c r="L15" s="45">
        <f t="shared" ref="L15:L36" si="3">ROUND(J15*(1-((I15-15)/85)),2)</f>
        <v>11.45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89000</v>
      </c>
      <c r="F18" s="40">
        <v>315</v>
      </c>
      <c r="G18" s="40">
        <v>4.5</v>
      </c>
      <c r="H18" s="41">
        <v>2106</v>
      </c>
      <c r="I18" s="42">
        <v>32.799999999999997</v>
      </c>
      <c r="J18" s="43">
        <f t="shared" si="1"/>
        <v>14.857142857142858</v>
      </c>
      <c r="K18" s="44">
        <f t="shared" si="2"/>
        <v>11.61</v>
      </c>
      <c r="L18" s="45">
        <f t="shared" si="3"/>
        <v>11.75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88000</v>
      </c>
      <c r="F22" s="40">
        <v>316</v>
      </c>
      <c r="G22" s="40">
        <v>4.5</v>
      </c>
      <c r="H22" s="41">
        <v>2127</v>
      </c>
      <c r="I22" s="42">
        <v>33.1</v>
      </c>
      <c r="J22" s="43">
        <f t="shared" si="1"/>
        <v>14.957805907172995</v>
      </c>
      <c r="K22" s="44">
        <f t="shared" si="2"/>
        <v>11.64</v>
      </c>
      <c r="L22" s="45">
        <f t="shared" si="3"/>
        <v>11.77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89000</v>
      </c>
      <c r="F23" s="40">
        <v>317</v>
      </c>
      <c r="G23" s="40">
        <v>4.5</v>
      </c>
      <c r="H23" s="41">
        <v>1941</v>
      </c>
      <c r="I23" s="42">
        <v>31.3</v>
      </c>
      <c r="J23" s="43">
        <f t="shared" si="1"/>
        <v>13.606729758149317</v>
      </c>
      <c r="K23" s="44">
        <f t="shared" si="2"/>
        <v>10.87</v>
      </c>
      <c r="L23" s="45">
        <f t="shared" si="3"/>
        <v>11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88000</v>
      </c>
      <c r="F25" s="40">
        <v>318</v>
      </c>
      <c r="G25" s="40">
        <v>4.5</v>
      </c>
      <c r="H25" s="41">
        <v>2140</v>
      </c>
      <c r="I25" s="42">
        <v>31.3</v>
      </c>
      <c r="J25" s="43">
        <f t="shared" si="1"/>
        <v>14.954577218728161</v>
      </c>
      <c r="K25" s="44">
        <f t="shared" si="2"/>
        <v>11.95</v>
      </c>
      <c r="L25" s="45">
        <f t="shared" si="3"/>
        <v>12.09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88000</v>
      </c>
      <c r="F26" s="40">
        <v>319</v>
      </c>
      <c r="G26" s="40">
        <v>4.5</v>
      </c>
      <c r="H26" s="41">
        <v>2150</v>
      </c>
      <c r="I26" s="42">
        <v>30.1</v>
      </c>
      <c r="J26" s="43">
        <f t="shared" si="1"/>
        <v>14.977359804946012</v>
      </c>
      <c r="K26" s="44">
        <f t="shared" si="2"/>
        <v>12.17</v>
      </c>
      <c r="L26" s="45">
        <f t="shared" si="3"/>
        <v>12.32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>
        <v>89000</v>
      </c>
      <c r="F28" s="40">
        <v>320</v>
      </c>
      <c r="G28" s="40">
        <v>4.5</v>
      </c>
      <c r="H28" s="41">
        <v>2058</v>
      </c>
      <c r="I28" s="42">
        <v>33.1</v>
      </c>
      <c r="J28" s="43">
        <f t="shared" si="1"/>
        <v>14.291666666666666</v>
      </c>
      <c r="K28" s="44">
        <f t="shared" si="2"/>
        <v>11.12</v>
      </c>
      <c r="L28" s="45">
        <f t="shared" si="3"/>
        <v>11.25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89000</v>
      </c>
      <c r="F30" s="40">
        <v>321</v>
      </c>
      <c r="G30" s="40">
        <v>4.5</v>
      </c>
      <c r="H30" s="41">
        <v>2120</v>
      </c>
      <c r="I30" s="42">
        <v>29.9</v>
      </c>
      <c r="J30" s="43">
        <f t="shared" si="1"/>
        <v>14.676358601592247</v>
      </c>
      <c r="K30" s="44">
        <f t="shared" si="2"/>
        <v>11.96</v>
      </c>
      <c r="L30" s="45">
        <f t="shared" si="3"/>
        <v>12.1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89000</v>
      </c>
      <c r="F32" s="40">
        <v>322</v>
      </c>
      <c r="G32" s="40">
        <v>4.5</v>
      </c>
      <c r="H32" s="41">
        <v>2203</v>
      </c>
      <c r="I32" s="42">
        <v>31.7</v>
      </c>
      <c r="J32" s="43">
        <f t="shared" si="1"/>
        <v>15.203588681849551</v>
      </c>
      <c r="K32" s="44">
        <f t="shared" si="2"/>
        <v>12.07</v>
      </c>
      <c r="L32" s="45">
        <f t="shared" si="3"/>
        <v>12.22</v>
      </c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88000</v>
      </c>
      <c r="F34" s="40">
        <v>323</v>
      </c>
      <c r="G34" s="40">
        <v>4.5</v>
      </c>
      <c r="H34" s="41">
        <v>1942</v>
      </c>
      <c r="I34" s="42">
        <v>30.9</v>
      </c>
      <c r="J34" s="43">
        <f t="shared" si="1"/>
        <v>13.360853113175095</v>
      </c>
      <c r="K34" s="44">
        <f t="shared" si="2"/>
        <v>10.74</v>
      </c>
      <c r="L34" s="45">
        <f t="shared" si="3"/>
        <v>10.86</v>
      </c>
    </row>
    <row r="35" spans="3:12" ht="15">
      <c r="C35" s="52">
        <v>25</v>
      </c>
      <c r="D35" s="59" t="s">
        <v>51</v>
      </c>
      <c r="E35" s="58"/>
      <c r="F35" s="40"/>
      <c r="G35" s="40"/>
      <c r="H35" s="41"/>
      <c r="I35" s="42"/>
      <c r="J35" s="43"/>
      <c r="K35" s="44"/>
      <c r="L35" s="45"/>
    </row>
    <row r="36" spans="3:12" ht="15">
      <c r="C36" s="52">
        <v>26</v>
      </c>
      <c r="D36" s="60" t="s">
        <v>52</v>
      </c>
      <c r="E36" s="58">
        <v>89000</v>
      </c>
      <c r="F36" s="40">
        <v>324</v>
      </c>
      <c r="G36" s="40">
        <v>4.5</v>
      </c>
      <c r="H36" s="41">
        <v>2170</v>
      </c>
      <c r="I36" s="42">
        <v>33.1</v>
      </c>
      <c r="J36" s="43">
        <f t="shared" si="1"/>
        <v>14.883401920438958</v>
      </c>
      <c r="K36" s="44">
        <f t="shared" si="2"/>
        <v>11.58</v>
      </c>
      <c r="L36" s="45">
        <f t="shared" si="3"/>
        <v>11.71</v>
      </c>
    </row>
    <row r="37" spans="3:12" ht="15">
      <c r="C37" s="52">
        <v>27</v>
      </c>
      <c r="D37" s="59" t="s">
        <v>53</v>
      </c>
      <c r="E37" s="83"/>
      <c r="F37" s="84"/>
      <c r="G37" s="84"/>
      <c r="H37" s="85"/>
      <c r="I37" s="86"/>
      <c r="J37" s="43"/>
      <c r="K37" s="44"/>
      <c r="L37" s="45"/>
    </row>
    <row r="38" spans="3:12" ht="15">
      <c r="C38" s="52">
        <v>28</v>
      </c>
      <c r="D38" s="60" t="s">
        <v>54</v>
      </c>
      <c r="E38" s="83"/>
      <c r="F38" s="84"/>
      <c r="G38" s="84"/>
      <c r="H38" s="85"/>
      <c r="I38" s="86"/>
      <c r="J38" s="43"/>
      <c r="K38" s="44"/>
      <c r="L38" s="45"/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31.581818181818178</v>
      </c>
      <c r="J40" s="71">
        <f t="shared" ref="J40:L40" si="4">AVERAGE(J11:J39)</f>
        <v>14.517936153940347</v>
      </c>
      <c r="K40" s="71">
        <f t="shared" si="4"/>
        <v>11.548181818181819</v>
      </c>
      <c r="L40" s="71">
        <f t="shared" si="4"/>
        <v>11.683636363636362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97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98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83000</v>
      </c>
      <c r="F22" s="40">
        <v>306</v>
      </c>
      <c r="G22" s="40">
        <v>3</v>
      </c>
      <c r="H22" s="41">
        <v>1260</v>
      </c>
      <c r="I22" s="42">
        <v>27.3</v>
      </c>
      <c r="J22" s="43">
        <f t="shared" ref="J22:J31" si="1">(H22*10/(F22*G22))</f>
        <v>13.725490196078431</v>
      </c>
      <c r="K22" s="44">
        <f t="shared" ref="K22:K31" si="2">ROUND(J22*(1-((I22-14)/86)),2)</f>
        <v>11.6</v>
      </c>
      <c r="L22" s="45">
        <f t="shared" ref="L22:L31" si="3">ROUND(J22*(1-((I22-15)/85)),2)</f>
        <v>11.74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/>
      <c r="F23" s="40"/>
      <c r="G23" s="40"/>
      <c r="H23" s="41"/>
      <c r="I23" s="42"/>
      <c r="J23" s="43"/>
      <c r="K23" s="44"/>
      <c r="L23" s="45"/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83000</v>
      </c>
      <c r="F25" s="40">
        <v>318</v>
      </c>
      <c r="G25" s="40">
        <v>3</v>
      </c>
      <c r="H25" s="41">
        <v>1270</v>
      </c>
      <c r="I25" s="42">
        <v>26.6</v>
      </c>
      <c r="J25" s="43">
        <f t="shared" si="1"/>
        <v>13.312368972746331</v>
      </c>
      <c r="K25" s="44">
        <f t="shared" si="2"/>
        <v>11.36</v>
      </c>
      <c r="L25" s="45">
        <f t="shared" si="3"/>
        <v>11.5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83000</v>
      </c>
      <c r="F26" s="40">
        <v>318</v>
      </c>
      <c r="G26" s="40">
        <v>3</v>
      </c>
      <c r="H26" s="41">
        <v>1147</v>
      </c>
      <c r="I26" s="42">
        <v>28</v>
      </c>
      <c r="J26" s="43">
        <f t="shared" si="1"/>
        <v>12.023060796645701</v>
      </c>
      <c r="K26" s="44">
        <f t="shared" si="2"/>
        <v>10.07</v>
      </c>
      <c r="L26" s="45">
        <f t="shared" si="3"/>
        <v>10.18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>
        <v>83000</v>
      </c>
      <c r="F31" s="40">
        <v>318</v>
      </c>
      <c r="G31" s="40">
        <v>3</v>
      </c>
      <c r="H31" s="41">
        <v>1102</v>
      </c>
      <c r="I31" s="42">
        <v>30</v>
      </c>
      <c r="J31" s="43">
        <f t="shared" si="1"/>
        <v>11.551362683438155</v>
      </c>
      <c r="K31" s="44">
        <f t="shared" si="2"/>
        <v>9.4</v>
      </c>
      <c r="L31" s="45">
        <f t="shared" si="3"/>
        <v>9.51</v>
      </c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82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/>
      <c r="F34" s="40"/>
      <c r="G34" s="40"/>
      <c r="H34" s="41"/>
      <c r="I34" s="42"/>
      <c r="J34" s="43"/>
      <c r="K34" s="44"/>
      <c r="L34" s="45"/>
    </row>
    <row r="35" spans="3:12" ht="15">
      <c r="C35" s="52">
        <v>25</v>
      </c>
      <c r="D35" s="59" t="s">
        <v>51</v>
      </c>
      <c r="E35" s="81"/>
      <c r="F35" s="40"/>
      <c r="G35" s="40"/>
      <c r="H35" s="41"/>
      <c r="I35" s="42"/>
      <c r="J35" s="43"/>
      <c r="K35" s="44"/>
      <c r="L35" s="45"/>
    </row>
    <row r="36" spans="3:12" ht="15">
      <c r="C36" s="52">
        <v>26</v>
      </c>
      <c r="D36" s="60" t="s">
        <v>52</v>
      </c>
      <c r="E36" s="82"/>
      <c r="F36" s="40"/>
      <c r="G36" s="40"/>
      <c r="H36" s="41"/>
      <c r="I36" s="42"/>
      <c r="J36" s="43"/>
      <c r="K36" s="44"/>
      <c r="L36" s="45"/>
    </row>
    <row r="37" spans="3:12" ht="15">
      <c r="C37" s="52">
        <v>27</v>
      </c>
      <c r="D37" s="59" t="s">
        <v>53</v>
      </c>
      <c r="E37" s="83"/>
      <c r="F37" s="84"/>
      <c r="G37" s="84"/>
      <c r="H37" s="85"/>
      <c r="I37" s="86"/>
      <c r="J37" s="43"/>
      <c r="K37" s="44"/>
      <c r="L37" s="45"/>
    </row>
    <row r="38" spans="3:12" ht="15">
      <c r="C38" s="52">
        <v>28</v>
      </c>
      <c r="D38" s="60" t="s">
        <v>54</v>
      </c>
      <c r="E38" s="83"/>
      <c r="F38" s="84"/>
      <c r="G38" s="84"/>
      <c r="H38" s="85"/>
      <c r="I38" s="86"/>
      <c r="J38" s="43"/>
      <c r="K38" s="44"/>
      <c r="L38" s="45"/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27.975000000000001</v>
      </c>
      <c r="J40" s="71">
        <f t="shared" ref="J40:L40" si="4">AVERAGE(J11:J39)</f>
        <v>12.653070662227154</v>
      </c>
      <c r="K40" s="71">
        <f t="shared" si="4"/>
        <v>10.6075</v>
      </c>
      <c r="L40" s="71">
        <f t="shared" si="4"/>
        <v>10.7325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99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87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87000</v>
      </c>
      <c r="F15" s="40">
        <v>206</v>
      </c>
      <c r="G15" s="40">
        <v>7.5</v>
      </c>
      <c r="H15" s="41">
        <v>1960</v>
      </c>
      <c r="I15" s="42">
        <v>23.8</v>
      </c>
      <c r="J15" s="43">
        <f t="shared" ref="J15:J31" si="1">(H15*10/(F15*G15))</f>
        <v>12.686084142394822</v>
      </c>
      <c r="K15" s="44">
        <f t="shared" ref="K15:K31" si="2">ROUND(J15*(1-((I15-14)/86)),2)</f>
        <v>11.24</v>
      </c>
      <c r="L15" s="45">
        <f t="shared" ref="L15:L31" si="3">ROUND(J15*(1-((I15-15)/85)),2)</f>
        <v>11.37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86000</v>
      </c>
      <c r="F22" s="40">
        <v>201</v>
      </c>
      <c r="G22" s="40">
        <v>7.5</v>
      </c>
      <c r="H22" s="41">
        <v>1911</v>
      </c>
      <c r="I22" s="42">
        <v>29.6</v>
      </c>
      <c r="J22" s="43">
        <f t="shared" si="1"/>
        <v>12.676616915422885</v>
      </c>
      <c r="K22" s="44">
        <f t="shared" si="2"/>
        <v>10.38</v>
      </c>
      <c r="L22" s="45">
        <f t="shared" si="3"/>
        <v>10.5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87000</v>
      </c>
      <c r="F23" s="40">
        <v>226</v>
      </c>
      <c r="G23" s="40">
        <v>7.5</v>
      </c>
      <c r="H23" s="41">
        <v>1863</v>
      </c>
      <c r="I23" s="42">
        <v>22.6</v>
      </c>
      <c r="J23" s="43">
        <f t="shared" si="1"/>
        <v>10.991150442477876</v>
      </c>
      <c r="K23" s="44">
        <f t="shared" si="2"/>
        <v>9.89</v>
      </c>
      <c r="L23" s="45">
        <f t="shared" si="3"/>
        <v>10.01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86000</v>
      </c>
      <c r="F25" s="40">
        <v>211</v>
      </c>
      <c r="G25" s="40">
        <v>7.5</v>
      </c>
      <c r="H25" s="41">
        <v>2108</v>
      </c>
      <c r="I25" s="42">
        <v>24.9</v>
      </c>
      <c r="J25" s="43">
        <f t="shared" si="1"/>
        <v>13.320695102685624</v>
      </c>
      <c r="K25" s="44">
        <f t="shared" si="2"/>
        <v>11.63</v>
      </c>
      <c r="L25" s="45">
        <f t="shared" si="3"/>
        <v>11.77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87000</v>
      </c>
      <c r="F26" s="40">
        <v>221</v>
      </c>
      <c r="G26" s="40">
        <v>7.5</v>
      </c>
      <c r="H26" s="41">
        <v>2065</v>
      </c>
      <c r="I26" s="42">
        <v>24.8</v>
      </c>
      <c r="J26" s="43">
        <f t="shared" si="1"/>
        <v>12.458521870286576</v>
      </c>
      <c r="K26" s="44">
        <f t="shared" si="2"/>
        <v>10.89</v>
      </c>
      <c r="L26" s="45">
        <f t="shared" si="3"/>
        <v>11.02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>
        <v>87000</v>
      </c>
      <c r="F31" s="40">
        <v>216</v>
      </c>
      <c r="G31" s="40">
        <v>7.5</v>
      </c>
      <c r="H31" s="41">
        <v>1970</v>
      </c>
      <c r="I31" s="42">
        <v>27.5</v>
      </c>
      <c r="J31" s="43">
        <f t="shared" si="1"/>
        <v>12.160493827160494</v>
      </c>
      <c r="K31" s="44">
        <f t="shared" si="2"/>
        <v>10.25</v>
      </c>
      <c r="L31" s="45">
        <f t="shared" si="3"/>
        <v>10.37</v>
      </c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82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/>
      <c r="F34" s="40"/>
      <c r="G34" s="40"/>
      <c r="H34" s="41"/>
      <c r="I34" s="42"/>
      <c r="J34" s="43"/>
      <c r="K34" s="44"/>
      <c r="L34" s="45"/>
    </row>
    <row r="35" spans="3:12" ht="15">
      <c r="C35" s="52">
        <v>25</v>
      </c>
      <c r="D35" s="59" t="s">
        <v>51</v>
      </c>
      <c r="E35" s="81"/>
      <c r="F35" s="40"/>
      <c r="G35" s="40"/>
      <c r="H35" s="41"/>
      <c r="I35" s="42"/>
      <c r="J35" s="43"/>
      <c r="K35" s="44"/>
      <c r="L35" s="45"/>
    </row>
    <row r="36" spans="3:12" ht="15">
      <c r="C36" s="52">
        <v>26</v>
      </c>
      <c r="D36" s="60" t="s">
        <v>52</v>
      </c>
      <c r="E36" s="82"/>
      <c r="F36" s="40"/>
      <c r="G36" s="40"/>
      <c r="H36" s="41"/>
      <c r="I36" s="42"/>
      <c r="J36" s="43"/>
      <c r="K36" s="44"/>
      <c r="L36" s="45"/>
    </row>
    <row r="37" spans="3:12" ht="15">
      <c r="C37" s="52">
        <v>27</v>
      </c>
      <c r="D37" s="59" t="s">
        <v>53</v>
      </c>
      <c r="E37" s="83"/>
      <c r="F37" s="84"/>
      <c r="G37" s="84"/>
      <c r="H37" s="85"/>
      <c r="I37" s="86"/>
      <c r="J37" s="43"/>
      <c r="K37" s="44"/>
      <c r="L37" s="45"/>
    </row>
    <row r="38" spans="3:12" ht="15">
      <c r="C38" s="52">
        <v>28</v>
      </c>
      <c r="D38" s="60" t="s">
        <v>54</v>
      </c>
      <c r="E38" s="83"/>
      <c r="F38" s="84"/>
      <c r="G38" s="84"/>
      <c r="H38" s="85"/>
      <c r="I38" s="86"/>
      <c r="J38" s="43"/>
      <c r="K38" s="44"/>
      <c r="L38" s="45"/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25.533333333333331</v>
      </c>
      <c r="J40" s="71">
        <f t="shared" ref="J40:L40" si="4">AVERAGE(J11:J39)</f>
        <v>12.382260383404713</v>
      </c>
      <c r="K40" s="71">
        <f t="shared" si="4"/>
        <v>10.713333333333333</v>
      </c>
      <c r="L40" s="71">
        <f t="shared" si="4"/>
        <v>10.839999999999998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100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101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77333</v>
      </c>
      <c r="F15" s="40">
        <v>100</v>
      </c>
      <c r="G15" s="40">
        <v>6</v>
      </c>
      <c r="H15" s="41">
        <v>780</v>
      </c>
      <c r="I15" s="42">
        <v>33.799999999999997</v>
      </c>
      <c r="J15" s="43">
        <f t="shared" ref="J15:J38" si="1">(H15*10/(F15*G15))</f>
        <v>13</v>
      </c>
      <c r="K15" s="44">
        <f t="shared" ref="K15:K38" si="2">ROUND(J15*(1-((I15-14)/86)),2)</f>
        <v>10.01</v>
      </c>
      <c r="L15" s="45">
        <f t="shared" ref="L15:L38" si="3">ROUND(J15*(1-((I15-15)/85)),2)</f>
        <v>10.119999999999999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82667</v>
      </c>
      <c r="F23" s="40">
        <v>100</v>
      </c>
      <c r="G23" s="40">
        <v>6</v>
      </c>
      <c r="H23" s="41">
        <v>862</v>
      </c>
      <c r="I23" s="42">
        <v>32.299999999999997</v>
      </c>
      <c r="J23" s="43">
        <f t="shared" si="1"/>
        <v>14.366666666666667</v>
      </c>
      <c r="K23" s="44">
        <f t="shared" si="2"/>
        <v>11.31</v>
      </c>
      <c r="L23" s="45">
        <f t="shared" si="3"/>
        <v>11.44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82667</v>
      </c>
      <c r="F25" s="40">
        <v>100</v>
      </c>
      <c r="G25" s="40">
        <v>6</v>
      </c>
      <c r="H25" s="41">
        <v>1061</v>
      </c>
      <c r="I25" s="42">
        <v>31.6</v>
      </c>
      <c r="J25" s="43">
        <f t="shared" si="1"/>
        <v>17.683333333333334</v>
      </c>
      <c r="K25" s="44">
        <f t="shared" si="2"/>
        <v>14.06</v>
      </c>
      <c r="L25" s="45">
        <f t="shared" si="3"/>
        <v>14.23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74667</v>
      </c>
      <c r="F26" s="40">
        <v>100</v>
      </c>
      <c r="G26" s="40">
        <v>6</v>
      </c>
      <c r="H26" s="41">
        <v>980</v>
      </c>
      <c r="I26" s="42">
        <v>33.799999999999997</v>
      </c>
      <c r="J26" s="43">
        <f t="shared" si="1"/>
        <v>16.333333333333332</v>
      </c>
      <c r="K26" s="44">
        <f t="shared" si="2"/>
        <v>12.57</v>
      </c>
      <c r="L26" s="45">
        <f t="shared" si="3"/>
        <v>12.72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>
        <v>80000</v>
      </c>
      <c r="F28" s="40">
        <v>100</v>
      </c>
      <c r="G28" s="40">
        <v>6</v>
      </c>
      <c r="H28" s="41">
        <v>957</v>
      </c>
      <c r="I28" s="42">
        <v>31.8</v>
      </c>
      <c r="J28" s="43">
        <f t="shared" si="1"/>
        <v>15.95</v>
      </c>
      <c r="K28" s="44">
        <f t="shared" si="2"/>
        <v>12.65</v>
      </c>
      <c r="L28" s="45">
        <f t="shared" si="3"/>
        <v>12.8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85334</v>
      </c>
      <c r="F30" s="40">
        <v>100</v>
      </c>
      <c r="G30" s="40">
        <v>6</v>
      </c>
      <c r="H30" s="41">
        <v>950</v>
      </c>
      <c r="I30" s="42">
        <v>30.1</v>
      </c>
      <c r="J30" s="43">
        <f t="shared" si="1"/>
        <v>15.833333333333334</v>
      </c>
      <c r="K30" s="44">
        <f t="shared" si="2"/>
        <v>12.87</v>
      </c>
      <c r="L30" s="45">
        <f t="shared" si="3"/>
        <v>13.02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39">
        <v>82667</v>
      </c>
      <c r="F34" s="40">
        <v>100</v>
      </c>
      <c r="G34" s="40">
        <v>6</v>
      </c>
      <c r="H34" s="41">
        <v>1003</v>
      </c>
      <c r="I34" s="42">
        <v>28.5</v>
      </c>
      <c r="J34" s="43">
        <f t="shared" si="1"/>
        <v>16.716666666666665</v>
      </c>
      <c r="K34" s="44">
        <f t="shared" si="2"/>
        <v>13.9</v>
      </c>
      <c r="L34" s="45">
        <f t="shared" si="3"/>
        <v>14.06</v>
      </c>
    </row>
    <row r="35" spans="3:12" ht="15">
      <c r="C35" s="52">
        <v>25</v>
      </c>
      <c r="D35" s="59" t="s">
        <v>51</v>
      </c>
      <c r="E35" s="58">
        <v>74667</v>
      </c>
      <c r="F35" s="40">
        <v>100</v>
      </c>
      <c r="G35" s="40">
        <v>6</v>
      </c>
      <c r="H35" s="41">
        <v>931</v>
      </c>
      <c r="I35" s="42">
        <v>31.2</v>
      </c>
      <c r="J35" s="43">
        <f t="shared" si="1"/>
        <v>15.516666666666667</v>
      </c>
      <c r="K35" s="44">
        <f t="shared" si="2"/>
        <v>12.41</v>
      </c>
      <c r="L35" s="45">
        <f t="shared" si="3"/>
        <v>12.56</v>
      </c>
    </row>
    <row r="36" spans="3:12" ht="15">
      <c r="C36" s="52">
        <v>26</v>
      </c>
      <c r="D36" s="60" t="s">
        <v>52</v>
      </c>
      <c r="E36" s="39">
        <v>82667</v>
      </c>
      <c r="F36" s="40">
        <v>100</v>
      </c>
      <c r="G36" s="40">
        <v>6</v>
      </c>
      <c r="H36" s="41">
        <v>1024</v>
      </c>
      <c r="I36" s="42">
        <v>32.200000000000003</v>
      </c>
      <c r="J36" s="43">
        <f t="shared" si="1"/>
        <v>17.066666666666666</v>
      </c>
      <c r="K36" s="44">
        <f t="shared" si="2"/>
        <v>13.45</v>
      </c>
      <c r="L36" s="45">
        <f t="shared" si="3"/>
        <v>13.61</v>
      </c>
    </row>
    <row r="37" spans="3:12" ht="15">
      <c r="C37" s="52">
        <v>27</v>
      </c>
      <c r="D37" s="59" t="s">
        <v>53</v>
      </c>
      <c r="E37" s="58"/>
      <c r="F37" s="40"/>
      <c r="G37" s="40"/>
      <c r="H37" s="41"/>
      <c r="I37" s="42"/>
      <c r="J37" s="43"/>
      <c r="K37" s="44"/>
      <c r="L37" s="45"/>
    </row>
    <row r="38" spans="3:12" ht="15">
      <c r="C38" s="52">
        <v>28</v>
      </c>
      <c r="D38" s="60" t="s">
        <v>54</v>
      </c>
      <c r="E38" s="39">
        <v>82667</v>
      </c>
      <c r="F38" s="40">
        <v>100</v>
      </c>
      <c r="G38" s="40">
        <v>6</v>
      </c>
      <c r="H38" s="41">
        <v>1157</v>
      </c>
      <c r="I38" s="42">
        <v>32.4</v>
      </c>
      <c r="J38" s="43">
        <f t="shared" si="1"/>
        <v>19.283333333333335</v>
      </c>
      <c r="K38" s="44">
        <f t="shared" si="2"/>
        <v>15.16</v>
      </c>
      <c r="L38" s="45">
        <f t="shared" si="3"/>
        <v>15.34</v>
      </c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31.77</v>
      </c>
      <c r="J40" s="71">
        <f t="shared" ref="J40:L40" si="4">AVERAGE(J11:J39)</f>
        <v>16.175000000000001</v>
      </c>
      <c r="K40" s="71">
        <f t="shared" si="4"/>
        <v>12.839000000000002</v>
      </c>
      <c r="L40" s="71">
        <f t="shared" si="4"/>
        <v>12.99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102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103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85334</v>
      </c>
      <c r="F15" s="40">
        <v>281</v>
      </c>
      <c r="G15" s="40">
        <v>3</v>
      </c>
      <c r="H15" s="41">
        <v>1131</v>
      </c>
      <c r="I15" s="42">
        <v>24.6</v>
      </c>
      <c r="J15" s="43">
        <f t="shared" ref="J15:J38" si="1">(H15*10/(F15*G15))</f>
        <v>13.416370106761565</v>
      </c>
      <c r="K15" s="44">
        <f t="shared" ref="K15:K38" si="2">ROUND(J15*(1-((I15-14)/86)),2)</f>
        <v>11.76</v>
      </c>
      <c r="L15" s="45">
        <f t="shared" ref="L15:L38" si="3">ROUND(J15*(1-((I15-15)/85)),2)</f>
        <v>11.9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80000</v>
      </c>
      <c r="F23" s="40">
        <v>278</v>
      </c>
      <c r="G23" s="40">
        <v>3</v>
      </c>
      <c r="H23" s="41">
        <v>1140</v>
      </c>
      <c r="I23" s="42">
        <v>25.2</v>
      </c>
      <c r="J23" s="43">
        <f t="shared" si="1"/>
        <v>13.669064748201439</v>
      </c>
      <c r="K23" s="44">
        <f t="shared" si="2"/>
        <v>11.89</v>
      </c>
      <c r="L23" s="45">
        <f t="shared" si="3"/>
        <v>12.03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80000</v>
      </c>
      <c r="F25" s="40">
        <v>275</v>
      </c>
      <c r="G25" s="40">
        <v>3</v>
      </c>
      <c r="H25" s="41">
        <v>1235</v>
      </c>
      <c r="I25" s="42">
        <v>26.4</v>
      </c>
      <c r="J25" s="43">
        <f t="shared" si="1"/>
        <v>14.969696969696969</v>
      </c>
      <c r="K25" s="44">
        <f t="shared" si="2"/>
        <v>12.81</v>
      </c>
      <c r="L25" s="45">
        <f t="shared" si="3"/>
        <v>12.96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82667</v>
      </c>
      <c r="F26" s="40">
        <v>272</v>
      </c>
      <c r="G26" s="40">
        <v>3</v>
      </c>
      <c r="H26" s="41">
        <v>1184</v>
      </c>
      <c r="I26" s="42">
        <v>26.7</v>
      </c>
      <c r="J26" s="43">
        <f t="shared" si="1"/>
        <v>14.509803921568627</v>
      </c>
      <c r="K26" s="44">
        <f t="shared" si="2"/>
        <v>12.37</v>
      </c>
      <c r="L26" s="45">
        <f t="shared" si="3"/>
        <v>12.51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>
        <v>77334</v>
      </c>
      <c r="F28" s="40">
        <v>269</v>
      </c>
      <c r="G28" s="40">
        <v>3</v>
      </c>
      <c r="H28" s="41">
        <v>1039</v>
      </c>
      <c r="I28" s="42">
        <v>26.6</v>
      </c>
      <c r="J28" s="43">
        <f t="shared" si="1"/>
        <v>12.874845105328376</v>
      </c>
      <c r="K28" s="44">
        <f t="shared" si="2"/>
        <v>10.99</v>
      </c>
      <c r="L28" s="45">
        <f t="shared" si="3"/>
        <v>11.12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82667</v>
      </c>
      <c r="F30" s="40">
        <v>267</v>
      </c>
      <c r="G30" s="40">
        <v>3</v>
      </c>
      <c r="H30" s="41">
        <v>1101</v>
      </c>
      <c r="I30" s="42">
        <v>26.7</v>
      </c>
      <c r="J30" s="43">
        <f t="shared" si="1"/>
        <v>13.745318352059925</v>
      </c>
      <c r="K30" s="44">
        <f t="shared" si="2"/>
        <v>11.72</v>
      </c>
      <c r="L30" s="45">
        <f t="shared" si="3"/>
        <v>11.85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80000</v>
      </c>
      <c r="F34" s="40">
        <v>264</v>
      </c>
      <c r="G34" s="40">
        <v>3</v>
      </c>
      <c r="H34" s="41">
        <v>1223</v>
      </c>
      <c r="I34" s="42">
        <v>27</v>
      </c>
      <c r="J34" s="43">
        <f t="shared" si="1"/>
        <v>15.441919191919192</v>
      </c>
      <c r="K34" s="44">
        <f t="shared" si="2"/>
        <v>13.11</v>
      </c>
      <c r="L34" s="45">
        <f t="shared" si="3"/>
        <v>13.26</v>
      </c>
    </row>
    <row r="35" spans="3:12" ht="15">
      <c r="C35" s="52">
        <v>25</v>
      </c>
      <c r="D35" s="59" t="s">
        <v>51</v>
      </c>
      <c r="E35" s="58">
        <v>80000</v>
      </c>
      <c r="F35" s="40">
        <v>261</v>
      </c>
      <c r="G35" s="40">
        <v>3</v>
      </c>
      <c r="H35" s="41">
        <v>1072</v>
      </c>
      <c r="I35" s="42">
        <v>26.4</v>
      </c>
      <c r="J35" s="43">
        <f t="shared" si="1"/>
        <v>13.690932311621967</v>
      </c>
      <c r="K35" s="44">
        <f t="shared" si="2"/>
        <v>11.72</v>
      </c>
      <c r="L35" s="45">
        <f t="shared" si="3"/>
        <v>11.85</v>
      </c>
    </row>
    <row r="36" spans="3:12" ht="15">
      <c r="C36" s="52">
        <v>26</v>
      </c>
      <c r="D36" s="60" t="s">
        <v>52</v>
      </c>
      <c r="E36" s="39">
        <v>85334</v>
      </c>
      <c r="F36" s="40">
        <v>258</v>
      </c>
      <c r="G36" s="40">
        <v>3</v>
      </c>
      <c r="H36" s="41">
        <v>1130</v>
      </c>
      <c r="I36" s="42">
        <v>28</v>
      </c>
      <c r="J36" s="43">
        <f t="shared" si="1"/>
        <v>14.599483204134367</v>
      </c>
      <c r="K36" s="44">
        <f t="shared" si="2"/>
        <v>12.22</v>
      </c>
      <c r="L36" s="45">
        <f t="shared" si="3"/>
        <v>12.37</v>
      </c>
    </row>
    <row r="37" spans="3:12" ht="15">
      <c r="C37" s="52">
        <v>27</v>
      </c>
      <c r="D37" s="59" t="s">
        <v>53</v>
      </c>
      <c r="E37" s="58"/>
      <c r="F37" s="40"/>
      <c r="G37" s="40"/>
      <c r="H37" s="41"/>
      <c r="I37" s="42"/>
      <c r="J37" s="43"/>
      <c r="K37" s="44"/>
      <c r="L37" s="45"/>
    </row>
    <row r="38" spans="3:12" ht="15">
      <c r="C38" s="52">
        <v>28</v>
      </c>
      <c r="D38" s="60" t="s">
        <v>54</v>
      </c>
      <c r="E38" s="39">
        <v>85334</v>
      </c>
      <c r="F38" s="40">
        <v>255</v>
      </c>
      <c r="G38" s="40">
        <v>3</v>
      </c>
      <c r="H38" s="41">
        <v>1188</v>
      </c>
      <c r="I38" s="42">
        <v>26.7</v>
      </c>
      <c r="J38" s="43">
        <f t="shared" si="1"/>
        <v>15.529411764705882</v>
      </c>
      <c r="K38" s="44">
        <f t="shared" si="2"/>
        <v>13.24</v>
      </c>
      <c r="L38" s="45">
        <f t="shared" si="3"/>
        <v>13.39</v>
      </c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26.43</v>
      </c>
      <c r="J40" s="71">
        <f t="shared" ref="J40:L40" si="4">AVERAGE(J11:J39)</f>
        <v>14.24468456759983</v>
      </c>
      <c r="K40" s="71">
        <f t="shared" si="4"/>
        <v>12.183</v>
      </c>
      <c r="L40" s="71">
        <f t="shared" si="4"/>
        <v>12.324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104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105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88000</v>
      </c>
      <c r="F15" s="40">
        <v>200</v>
      </c>
      <c r="G15" s="73">
        <v>3.75</v>
      </c>
      <c r="H15" s="41">
        <v>1110</v>
      </c>
      <c r="I15" s="42">
        <v>28.5</v>
      </c>
      <c r="J15" s="43">
        <f t="shared" ref="J15:J38" si="1">(H15*10/(F15*G15))</f>
        <v>14.8</v>
      </c>
      <c r="K15" s="44">
        <f t="shared" ref="K15:K38" si="2">ROUND(J15*(1-((I15-14)/86)),2)</f>
        <v>12.3</v>
      </c>
      <c r="L15" s="45">
        <f t="shared" ref="L15:L38" si="3">ROUND(J15*(1-((I15-15)/85)),2)</f>
        <v>12.45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73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73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73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73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73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73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73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88000</v>
      </c>
      <c r="F23" s="40">
        <v>200</v>
      </c>
      <c r="G23" s="73">
        <v>3.75</v>
      </c>
      <c r="H23" s="41">
        <v>1235</v>
      </c>
      <c r="I23" s="42">
        <v>29.4</v>
      </c>
      <c r="J23" s="43">
        <f t="shared" si="1"/>
        <v>16.466666666666665</v>
      </c>
      <c r="K23" s="44">
        <f t="shared" si="2"/>
        <v>13.52</v>
      </c>
      <c r="L23" s="45">
        <f t="shared" si="3"/>
        <v>13.68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73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88000</v>
      </c>
      <c r="F25" s="40">
        <v>200</v>
      </c>
      <c r="G25" s="73">
        <v>3.75</v>
      </c>
      <c r="H25" s="41">
        <v>1290</v>
      </c>
      <c r="I25" s="42">
        <v>29.5</v>
      </c>
      <c r="J25" s="43">
        <f t="shared" si="1"/>
        <v>17.2</v>
      </c>
      <c r="K25" s="44">
        <f t="shared" si="2"/>
        <v>14.1</v>
      </c>
      <c r="L25" s="45">
        <f t="shared" si="3"/>
        <v>14.27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88000</v>
      </c>
      <c r="F26" s="40">
        <v>200</v>
      </c>
      <c r="G26" s="73">
        <v>3.75</v>
      </c>
      <c r="H26" s="41">
        <v>1270</v>
      </c>
      <c r="I26" s="42">
        <v>27.3</v>
      </c>
      <c r="J26" s="43">
        <f t="shared" si="1"/>
        <v>16.933333333333334</v>
      </c>
      <c r="K26" s="44">
        <f t="shared" si="2"/>
        <v>14.31</v>
      </c>
      <c r="L26" s="45">
        <f t="shared" si="3"/>
        <v>14.48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73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>
        <v>85334</v>
      </c>
      <c r="F28" s="40">
        <v>200</v>
      </c>
      <c r="G28" s="73">
        <v>3.75</v>
      </c>
      <c r="H28" s="41">
        <v>1090</v>
      </c>
      <c r="I28" s="42">
        <v>26.7</v>
      </c>
      <c r="J28" s="43">
        <f t="shared" si="1"/>
        <v>14.533333333333333</v>
      </c>
      <c r="K28" s="44">
        <f t="shared" si="2"/>
        <v>12.39</v>
      </c>
      <c r="L28" s="45">
        <f t="shared" si="3"/>
        <v>12.53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73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51">
        <v>85334</v>
      </c>
      <c r="F30" s="40">
        <v>200</v>
      </c>
      <c r="G30" s="73">
        <v>3.75</v>
      </c>
      <c r="H30" s="41">
        <v>1185</v>
      </c>
      <c r="I30" s="42">
        <v>26.8</v>
      </c>
      <c r="J30" s="43">
        <f t="shared" si="1"/>
        <v>15.8</v>
      </c>
      <c r="K30" s="44">
        <f t="shared" si="2"/>
        <v>13.45</v>
      </c>
      <c r="L30" s="45">
        <f t="shared" si="3"/>
        <v>13.61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73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73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73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39">
        <v>88000</v>
      </c>
      <c r="F34" s="40">
        <v>200</v>
      </c>
      <c r="G34" s="73">
        <v>3.75</v>
      </c>
      <c r="H34" s="41">
        <v>1295</v>
      </c>
      <c r="I34" s="42">
        <v>26.5</v>
      </c>
      <c r="J34" s="43">
        <f t="shared" si="1"/>
        <v>17.266666666666666</v>
      </c>
      <c r="K34" s="44">
        <f t="shared" si="2"/>
        <v>14.76</v>
      </c>
      <c r="L34" s="45">
        <f t="shared" si="3"/>
        <v>14.93</v>
      </c>
    </row>
    <row r="35" spans="3:12" ht="15">
      <c r="C35" s="52">
        <v>25</v>
      </c>
      <c r="D35" s="59" t="s">
        <v>51</v>
      </c>
      <c r="E35" s="51">
        <v>85334</v>
      </c>
      <c r="F35" s="40">
        <v>200</v>
      </c>
      <c r="G35" s="73">
        <v>3.75</v>
      </c>
      <c r="H35" s="41">
        <v>1065</v>
      </c>
      <c r="I35" s="42">
        <v>26.6</v>
      </c>
      <c r="J35" s="43">
        <f t="shared" si="1"/>
        <v>14.2</v>
      </c>
      <c r="K35" s="44">
        <f t="shared" si="2"/>
        <v>12.12</v>
      </c>
      <c r="L35" s="45">
        <f t="shared" si="3"/>
        <v>12.26</v>
      </c>
    </row>
    <row r="36" spans="3:12" ht="15">
      <c r="C36" s="52">
        <v>26</v>
      </c>
      <c r="D36" s="60" t="s">
        <v>52</v>
      </c>
      <c r="E36" s="39">
        <v>88000</v>
      </c>
      <c r="F36" s="40">
        <v>200</v>
      </c>
      <c r="G36" s="73">
        <v>3.75</v>
      </c>
      <c r="H36" s="41">
        <v>1250</v>
      </c>
      <c r="I36" s="42">
        <v>27.5</v>
      </c>
      <c r="J36" s="43">
        <f t="shared" si="1"/>
        <v>16.666666666666668</v>
      </c>
      <c r="K36" s="44">
        <f t="shared" si="2"/>
        <v>14.05</v>
      </c>
      <c r="L36" s="45">
        <f t="shared" si="3"/>
        <v>14.22</v>
      </c>
    </row>
    <row r="37" spans="3:12" ht="15">
      <c r="C37" s="52">
        <v>27</v>
      </c>
      <c r="D37" s="59" t="s">
        <v>53</v>
      </c>
      <c r="E37" s="58"/>
      <c r="F37" s="40"/>
      <c r="G37" s="73"/>
      <c r="H37" s="41"/>
      <c r="I37" s="42"/>
      <c r="J37" s="43"/>
      <c r="K37" s="44"/>
      <c r="L37" s="45"/>
    </row>
    <row r="38" spans="3:12" ht="15">
      <c r="C38" s="52">
        <v>28</v>
      </c>
      <c r="D38" s="60" t="s">
        <v>54</v>
      </c>
      <c r="E38" s="39">
        <v>88000</v>
      </c>
      <c r="F38" s="40">
        <v>200</v>
      </c>
      <c r="G38" s="73">
        <v>3.75</v>
      </c>
      <c r="H38" s="41">
        <v>1320</v>
      </c>
      <c r="I38" s="42">
        <v>31.2</v>
      </c>
      <c r="J38" s="43">
        <f t="shared" si="1"/>
        <v>17.600000000000001</v>
      </c>
      <c r="K38" s="44">
        <f t="shared" si="2"/>
        <v>14.08</v>
      </c>
      <c r="L38" s="45">
        <f t="shared" si="3"/>
        <v>14.25</v>
      </c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28</v>
      </c>
      <c r="J40" s="71">
        <f t="shared" ref="J40:L40" si="4">AVERAGE(J11:J39)</f>
        <v>16.146666666666668</v>
      </c>
      <c r="K40" s="71">
        <f t="shared" si="4"/>
        <v>13.508000000000001</v>
      </c>
      <c r="L40" s="71">
        <f t="shared" si="4"/>
        <v>13.668000000000001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106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107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77334</v>
      </c>
      <c r="F15" s="40">
        <v>334</v>
      </c>
      <c r="G15" s="40">
        <v>4.5</v>
      </c>
      <c r="H15" s="41">
        <v>2000</v>
      </c>
      <c r="I15" s="42">
        <v>26.8</v>
      </c>
      <c r="J15" s="43">
        <f t="shared" ref="J15:J38" si="1">(H15*10/(F15*G15))</f>
        <v>13.306719893546241</v>
      </c>
      <c r="K15" s="44">
        <f t="shared" ref="K15:K38" si="2">ROUND(J15*(1-((I15-14)/86)),2)</f>
        <v>11.33</v>
      </c>
      <c r="L15" s="45">
        <f t="shared" ref="L15:L38" si="3">ROUND(J15*(1-((I15-15)/85)),2)</f>
        <v>11.46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73667</v>
      </c>
      <c r="F23" s="40">
        <v>334</v>
      </c>
      <c r="G23" s="40">
        <v>4.5</v>
      </c>
      <c r="H23" s="41">
        <v>1690</v>
      </c>
      <c r="I23" s="42">
        <v>27</v>
      </c>
      <c r="J23" s="43">
        <f t="shared" si="1"/>
        <v>11.244178310046573</v>
      </c>
      <c r="K23" s="44">
        <f t="shared" si="2"/>
        <v>9.5399999999999991</v>
      </c>
      <c r="L23" s="45">
        <f t="shared" si="3"/>
        <v>9.66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74667</v>
      </c>
      <c r="F25" s="40">
        <v>334</v>
      </c>
      <c r="G25" s="40">
        <v>4.5</v>
      </c>
      <c r="H25" s="41">
        <v>2150</v>
      </c>
      <c r="I25" s="42">
        <v>27.6</v>
      </c>
      <c r="J25" s="43">
        <f t="shared" si="1"/>
        <v>14.304723885562209</v>
      </c>
      <c r="K25" s="44">
        <f t="shared" si="2"/>
        <v>12.04</v>
      </c>
      <c r="L25" s="45">
        <f t="shared" si="3"/>
        <v>12.18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74"/>
      <c r="F26" s="75"/>
      <c r="G26" s="75"/>
      <c r="H26" s="76"/>
      <c r="I26" s="77"/>
      <c r="J26" s="78"/>
      <c r="K26" s="79"/>
      <c r="L26" s="80"/>
      <c r="M26" s="11"/>
      <c r="N26" s="50">
        <f t="shared" si="0"/>
        <v>0</v>
      </c>
      <c r="O26" t="s">
        <v>108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>
        <v>73667</v>
      </c>
      <c r="F28" s="40">
        <v>334</v>
      </c>
      <c r="G28" s="40">
        <v>4.5</v>
      </c>
      <c r="H28" s="41">
        <v>1850</v>
      </c>
      <c r="I28" s="42">
        <v>25.7</v>
      </c>
      <c r="J28" s="43">
        <f t="shared" si="1"/>
        <v>12.308715901530272</v>
      </c>
      <c r="K28" s="44">
        <f t="shared" si="2"/>
        <v>10.63</v>
      </c>
      <c r="L28" s="45">
        <f t="shared" si="3"/>
        <v>10.76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73667</v>
      </c>
      <c r="F30" s="40">
        <v>344</v>
      </c>
      <c r="G30" s="40">
        <v>4.5</v>
      </c>
      <c r="H30" s="41">
        <v>1890</v>
      </c>
      <c r="I30" s="42">
        <v>27.6</v>
      </c>
      <c r="J30" s="43">
        <f t="shared" si="1"/>
        <v>12.209302325581396</v>
      </c>
      <c r="K30" s="44">
        <f t="shared" si="2"/>
        <v>10.28</v>
      </c>
      <c r="L30" s="45">
        <f t="shared" si="3"/>
        <v>10.4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70000</v>
      </c>
      <c r="F34" s="40">
        <v>346</v>
      </c>
      <c r="G34" s="40">
        <v>4.5</v>
      </c>
      <c r="H34" s="41">
        <v>1630</v>
      </c>
      <c r="I34" s="42">
        <v>25.5</v>
      </c>
      <c r="J34" s="43">
        <f t="shared" si="1"/>
        <v>10.468850353243417</v>
      </c>
      <c r="K34" s="44">
        <f t="shared" si="2"/>
        <v>9.07</v>
      </c>
      <c r="L34" s="45">
        <f t="shared" si="3"/>
        <v>9.18</v>
      </c>
    </row>
    <row r="35" spans="3:12" ht="15">
      <c r="C35" s="52">
        <v>25</v>
      </c>
      <c r="D35" s="59" t="s">
        <v>51</v>
      </c>
      <c r="E35" s="58">
        <v>72000</v>
      </c>
      <c r="F35" s="40">
        <v>348</v>
      </c>
      <c r="G35" s="40">
        <v>4.5</v>
      </c>
      <c r="H35" s="41">
        <v>1950</v>
      </c>
      <c r="I35" s="42">
        <v>26.9</v>
      </c>
      <c r="J35" s="43">
        <f t="shared" si="1"/>
        <v>12.452107279693486</v>
      </c>
      <c r="K35" s="44">
        <f t="shared" si="2"/>
        <v>10.58</v>
      </c>
      <c r="L35" s="45">
        <f t="shared" si="3"/>
        <v>10.71</v>
      </c>
    </row>
    <row r="36" spans="3:12" ht="15">
      <c r="C36" s="52">
        <v>26</v>
      </c>
      <c r="D36" s="60" t="s">
        <v>52</v>
      </c>
      <c r="E36" s="58">
        <v>73667</v>
      </c>
      <c r="F36" s="40">
        <v>350</v>
      </c>
      <c r="G36" s="40">
        <v>4.5</v>
      </c>
      <c r="H36" s="41">
        <v>2335</v>
      </c>
      <c r="I36" s="42">
        <v>28.1</v>
      </c>
      <c r="J36" s="43">
        <f t="shared" si="1"/>
        <v>14.825396825396826</v>
      </c>
      <c r="K36" s="44">
        <f t="shared" si="2"/>
        <v>12.39</v>
      </c>
      <c r="L36" s="45">
        <f t="shared" si="3"/>
        <v>12.54</v>
      </c>
    </row>
    <row r="37" spans="3:12" ht="15">
      <c r="C37" s="52">
        <v>27</v>
      </c>
      <c r="D37" s="59" t="s">
        <v>53</v>
      </c>
      <c r="E37" s="58"/>
      <c r="F37" s="40"/>
      <c r="G37" s="40"/>
      <c r="H37" s="41"/>
      <c r="I37" s="42"/>
      <c r="J37" s="43"/>
      <c r="K37" s="44"/>
      <c r="L37" s="45"/>
    </row>
    <row r="38" spans="3:12" ht="15">
      <c r="C38" s="52">
        <v>28</v>
      </c>
      <c r="D38" s="60" t="s">
        <v>54</v>
      </c>
      <c r="E38" s="58">
        <v>74667</v>
      </c>
      <c r="F38" s="40">
        <v>352</v>
      </c>
      <c r="G38" s="40">
        <v>4.5</v>
      </c>
      <c r="H38" s="41">
        <v>2310</v>
      </c>
      <c r="I38" s="42">
        <v>32.5</v>
      </c>
      <c r="J38" s="43">
        <f t="shared" si="1"/>
        <v>14.583333333333334</v>
      </c>
      <c r="K38" s="44">
        <f t="shared" si="2"/>
        <v>11.45</v>
      </c>
      <c r="L38" s="45">
        <f t="shared" si="3"/>
        <v>11.58</v>
      </c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27.522222222222226</v>
      </c>
      <c r="J40" s="71">
        <f t="shared" ref="J40:L40" si="4">AVERAGE(J11:J39)</f>
        <v>12.855925345325971</v>
      </c>
      <c r="K40" s="71">
        <f t="shared" si="4"/>
        <v>10.812222222222223</v>
      </c>
      <c r="L40" s="71">
        <f t="shared" si="4"/>
        <v>10.941111111111109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109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110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82667</v>
      </c>
      <c r="F15" s="40">
        <v>150</v>
      </c>
      <c r="G15" s="40">
        <v>4.5</v>
      </c>
      <c r="H15" s="41">
        <v>1031</v>
      </c>
      <c r="I15" s="42">
        <v>26.5</v>
      </c>
      <c r="J15" s="43">
        <f t="shared" ref="J15:J38" si="1">(H15*10/(F15*G15))</f>
        <v>15.274074074074074</v>
      </c>
      <c r="K15" s="44">
        <f t="shared" ref="K15:K38" si="2">ROUND(J15*(1-((I15-14)/86)),2)</f>
        <v>13.05</v>
      </c>
      <c r="L15" s="45">
        <f t="shared" ref="L15:L38" si="3">ROUND(J15*(1-((I15-15)/85)),2)</f>
        <v>13.21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85334</v>
      </c>
      <c r="F23" s="40">
        <v>150</v>
      </c>
      <c r="G23" s="40">
        <v>4.5</v>
      </c>
      <c r="H23" s="41">
        <v>971</v>
      </c>
      <c r="I23" s="42">
        <v>28</v>
      </c>
      <c r="J23" s="43">
        <f t="shared" si="1"/>
        <v>14.385185185185184</v>
      </c>
      <c r="K23" s="44">
        <f t="shared" si="2"/>
        <v>12.04</v>
      </c>
      <c r="L23" s="45">
        <f t="shared" si="3"/>
        <v>12.19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80000</v>
      </c>
      <c r="F25" s="40">
        <v>150</v>
      </c>
      <c r="G25" s="40">
        <v>4.5</v>
      </c>
      <c r="H25" s="41">
        <v>1042</v>
      </c>
      <c r="I25" s="42">
        <v>27.8</v>
      </c>
      <c r="J25" s="43">
        <f t="shared" si="1"/>
        <v>15.437037037037037</v>
      </c>
      <c r="K25" s="44">
        <f t="shared" si="2"/>
        <v>12.96</v>
      </c>
      <c r="L25" s="45">
        <f t="shared" si="3"/>
        <v>13.11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85334</v>
      </c>
      <c r="F26" s="40">
        <v>150</v>
      </c>
      <c r="G26" s="40">
        <v>4.5</v>
      </c>
      <c r="H26" s="41">
        <v>1023</v>
      </c>
      <c r="I26" s="42">
        <v>27.6</v>
      </c>
      <c r="J26" s="43">
        <f t="shared" si="1"/>
        <v>15.155555555555555</v>
      </c>
      <c r="K26" s="44">
        <f t="shared" si="2"/>
        <v>12.76</v>
      </c>
      <c r="L26" s="45">
        <f t="shared" si="3"/>
        <v>12.91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>
        <v>80000</v>
      </c>
      <c r="F28" s="40">
        <v>150</v>
      </c>
      <c r="G28" s="40">
        <v>4.5</v>
      </c>
      <c r="H28" s="41">
        <v>1016</v>
      </c>
      <c r="I28" s="42">
        <v>27.1</v>
      </c>
      <c r="J28" s="43">
        <f t="shared" si="1"/>
        <v>15.051851851851852</v>
      </c>
      <c r="K28" s="44">
        <f t="shared" si="2"/>
        <v>12.76</v>
      </c>
      <c r="L28" s="45">
        <f t="shared" si="3"/>
        <v>12.91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85334</v>
      </c>
      <c r="F30" s="40">
        <v>150</v>
      </c>
      <c r="G30" s="40">
        <v>4.5</v>
      </c>
      <c r="H30" s="41">
        <v>1000</v>
      </c>
      <c r="I30" s="42">
        <v>28.8</v>
      </c>
      <c r="J30" s="43">
        <f t="shared" si="1"/>
        <v>14.814814814814815</v>
      </c>
      <c r="K30" s="44">
        <f t="shared" si="2"/>
        <v>12.27</v>
      </c>
      <c r="L30" s="45">
        <f t="shared" si="3"/>
        <v>12.41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77334</v>
      </c>
      <c r="F34" s="40">
        <v>150</v>
      </c>
      <c r="G34" s="40">
        <v>4.5</v>
      </c>
      <c r="H34" s="41">
        <v>1050</v>
      </c>
      <c r="I34" s="42">
        <v>30.4</v>
      </c>
      <c r="J34" s="43">
        <f t="shared" si="1"/>
        <v>15.555555555555555</v>
      </c>
      <c r="K34" s="44">
        <f t="shared" si="2"/>
        <v>12.59</v>
      </c>
      <c r="L34" s="45">
        <f t="shared" si="3"/>
        <v>12.74</v>
      </c>
    </row>
    <row r="35" spans="3:12" ht="15">
      <c r="C35" s="52">
        <v>25</v>
      </c>
      <c r="D35" s="59" t="s">
        <v>51</v>
      </c>
      <c r="E35" s="39">
        <v>82667</v>
      </c>
      <c r="F35" s="40">
        <v>150</v>
      </c>
      <c r="G35" s="40">
        <v>4.5</v>
      </c>
      <c r="H35" s="41">
        <v>965</v>
      </c>
      <c r="I35" s="42">
        <v>30.3</v>
      </c>
      <c r="J35" s="43">
        <f t="shared" si="1"/>
        <v>14.296296296296296</v>
      </c>
      <c r="K35" s="44">
        <f t="shared" si="2"/>
        <v>11.59</v>
      </c>
      <c r="L35" s="45">
        <f t="shared" si="3"/>
        <v>11.72</v>
      </c>
    </row>
    <row r="36" spans="3:12" ht="15">
      <c r="C36" s="52">
        <v>26</v>
      </c>
      <c r="D36" s="60" t="s">
        <v>52</v>
      </c>
      <c r="E36" s="58">
        <v>74667</v>
      </c>
      <c r="F36" s="40">
        <v>150</v>
      </c>
      <c r="G36" s="40">
        <v>4.5</v>
      </c>
      <c r="H36" s="41">
        <v>985</v>
      </c>
      <c r="I36" s="42">
        <v>30.8</v>
      </c>
      <c r="J36" s="43">
        <f t="shared" si="1"/>
        <v>14.592592592592593</v>
      </c>
      <c r="K36" s="44">
        <f t="shared" si="2"/>
        <v>11.74</v>
      </c>
      <c r="L36" s="45">
        <f t="shared" si="3"/>
        <v>11.88</v>
      </c>
    </row>
    <row r="37" spans="3:12" ht="15">
      <c r="C37" s="52">
        <v>27</v>
      </c>
      <c r="D37" s="59" t="s">
        <v>53</v>
      </c>
      <c r="E37" s="58"/>
      <c r="F37" s="40"/>
      <c r="G37" s="40"/>
      <c r="H37" s="41"/>
      <c r="I37" s="42"/>
      <c r="J37" s="43"/>
      <c r="K37" s="44"/>
      <c r="L37" s="45"/>
    </row>
    <row r="38" spans="3:12" ht="15">
      <c r="C38" s="52">
        <v>28</v>
      </c>
      <c r="D38" s="60" t="s">
        <v>54</v>
      </c>
      <c r="E38" s="39">
        <v>82667</v>
      </c>
      <c r="F38" s="40">
        <v>150</v>
      </c>
      <c r="G38" s="40">
        <v>4.5</v>
      </c>
      <c r="H38" s="41">
        <v>1132</v>
      </c>
      <c r="I38" s="42">
        <v>32.200000000000003</v>
      </c>
      <c r="J38" s="43">
        <f t="shared" si="1"/>
        <v>16.770370370370369</v>
      </c>
      <c r="K38" s="44">
        <f t="shared" si="2"/>
        <v>13.22</v>
      </c>
      <c r="L38" s="45">
        <f t="shared" si="3"/>
        <v>13.38</v>
      </c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28.95</v>
      </c>
      <c r="J40" s="71">
        <f t="shared" ref="J40:L40" si="4">AVERAGE(J11:J39)</f>
        <v>15.133333333333331</v>
      </c>
      <c r="K40" s="71">
        <f t="shared" si="4"/>
        <v>12.497999999999999</v>
      </c>
      <c r="L40" s="71">
        <f t="shared" si="4"/>
        <v>12.645999999999997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111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112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85334</v>
      </c>
      <c r="F15" s="40">
        <v>138</v>
      </c>
      <c r="G15" s="73">
        <v>3.75</v>
      </c>
      <c r="H15" s="41">
        <v>668</v>
      </c>
      <c r="I15" s="42">
        <v>25.1</v>
      </c>
      <c r="J15" s="43">
        <f t="shared" ref="J15:J38" si="1">(H15*10/(F15*G15))</f>
        <v>12.908212560386474</v>
      </c>
      <c r="K15" s="44">
        <f t="shared" ref="K15:K38" si="2">ROUND(J15*(1-((I15-14)/86)),2)</f>
        <v>11.24</v>
      </c>
      <c r="L15" s="45">
        <f t="shared" ref="L15:L38" si="3">ROUND(J15*(1-((I15-15)/85)),2)</f>
        <v>11.37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73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73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73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73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73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73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73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82667</v>
      </c>
      <c r="F23" s="40">
        <v>138</v>
      </c>
      <c r="G23" s="73">
        <v>3.75</v>
      </c>
      <c r="H23" s="41">
        <v>711</v>
      </c>
      <c r="I23" s="42">
        <v>27.6</v>
      </c>
      <c r="J23" s="43">
        <f t="shared" si="1"/>
        <v>13.739130434782609</v>
      </c>
      <c r="K23" s="44">
        <f t="shared" si="2"/>
        <v>11.57</v>
      </c>
      <c r="L23" s="45">
        <f t="shared" si="3"/>
        <v>11.7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73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80000</v>
      </c>
      <c r="F25" s="40">
        <v>138</v>
      </c>
      <c r="G25" s="73">
        <v>3.75</v>
      </c>
      <c r="H25" s="41">
        <v>805</v>
      </c>
      <c r="I25" s="42">
        <v>26.2</v>
      </c>
      <c r="J25" s="43">
        <f t="shared" si="1"/>
        <v>15.555555555555555</v>
      </c>
      <c r="K25" s="44">
        <f t="shared" si="2"/>
        <v>13.35</v>
      </c>
      <c r="L25" s="45">
        <f t="shared" si="3"/>
        <v>13.51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77334</v>
      </c>
      <c r="F26" s="40">
        <v>138</v>
      </c>
      <c r="G26" s="73">
        <v>3.75</v>
      </c>
      <c r="H26" s="41">
        <v>778</v>
      </c>
      <c r="I26" s="42">
        <v>25.2</v>
      </c>
      <c r="J26" s="43">
        <f t="shared" si="1"/>
        <v>15.033816425120772</v>
      </c>
      <c r="K26" s="44">
        <f t="shared" si="2"/>
        <v>13.08</v>
      </c>
      <c r="L26" s="45">
        <f t="shared" si="3"/>
        <v>13.23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73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>
        <v>80000</v>
      </c>
      <c r="F28" s="40">
        <v>138</v>
      </c>
      <c r="G28" s="73">
        <v>3.75</v>
      </c>
      <c r="H28" s="41">
        <v>707</v>
      </c>
      <c r="I28" s="42">
        <v>24.5</v>
      </c>
      <c r="J28" s="43">
        <f t="shared" si="1"/>
        <v>13.661835748792271</v>
      </c>
      <c r="K28" s="44">
        <f t="shared" si="2"/>
        <v>11.99</v>
      </c>
      <c r="L28" s="45">
        <f t="shared" si="3"/>
        <v>12.13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73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85334</v>
      </c>
      <c r="F30" s="40">
        <v>138</v>
      </c>
      <c r="G30" s="73">
        <v>3.75</v>
      </c>
      <c r="H30" s="41">
        <v>762</v>
      </c>
      <c r="I30" s="42">
        <v>25.8</v>
      </c>
      <c r="J30" s="43">
        <f t="shared" si="1"/>
        <v>14.72463768115942</v>
      </c>
      <c r="K30" s="44">
        <f t="shared" si="2"/>
        <v>12.7</v>
      </c>
      <c r="L30" s="45">
        <f t="shared" si="3"/>
        <v>12.85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73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73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73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39">
        <v>85334</v>
      </c>
      <c r="F34" s="40">
        <v>134</v>
      </c>
      <c r="G34" s="73">
        <v>3.75</v>
      </c>
      <c r="H34" s="41">
        <v>809</v>
      </c>
      <c r="I34" s="42">
        <v>25.7</v>
      </c>
      <c r="J34" s="43">
        <f t="shared" si="1"/>
        <v>16.099502487562191</v>
      </c>
      <c r="K34" s="44">
        <f t="shared" si="2"/>
        <v>13.91</v>
      </c>
      <c r="L34" s="45">
        <f t="shared" si="3"/>
        <v>14.07</v>
      </c>
    </row>
    <row r="35" spans="3:12" ht="15">
      <c r="C35" s="52">
        <v>25</v>
      </c>
      <c r="D35" s="59" t="s">
        <v>51</v>
      </c>
      <c r="E35" s="58">
        <v>80000</v>
      </c>
      <c r="F35" s="40">
        <v>134</v>
      </c>
      <c r="G35" s="73">
        <v>3.75</v>
      </c>
      <c r="H35" s="41">
        <v>743</v>
      </c>
      <c r="I35" s="42">
        <v>24.2</v>
      </c>
      <c r="J35" s="43">
        <f t="shared" si="1"/>
        <v>14.786069651741293</v>
      </c>
      <c r="K35" s="44">
        <f t="shared" si="2"/>
        <v>13.03</v>
      </c>
      <c r="L35" s="45">
        <f t="shared" si="3"/>
        <v>13.19</v>
      </c>
    </row>
    <row r="36" spans="3:12" ht="15">
      <c r="C36" s="52">
        <v>26</v>
      </c>
      <c r="D36" s="60" t="s">
        <v>52</v>
      </c>
      <c r="E36" s="39">
        <v>82667</v>
      </c>
      <c r="F36" s="40">
        <v>134</v>
      </c>
      <c r="G36" s="73">
        <v>3.75</v>
      </c>
      <c r="H36" s="41">
        <v>798</v>
      </c>
      <c r="I36" s="42">
        <v>26.5</v>
      </c>
      <c r="J36" s="43">
        <f t="shared" si="1"/>
        <v>15.880597014925373</v>
      </c>
      <c r="K36" s="44">
        <f t="shared" si="2"/>
        <v>13.57</v>
      </c>
      <c r="L36" s="45">
        <f t="shared" si="3"/>
        <v>13.73</v>
      </c>
    </row>
    <row r="37" spans="3:12" ht="15">
      <c r="C37" s="52">
        <v>27</v>
      </c>
      <c r="D37" s="59" t="s">
        <v>53</v>
      </c>
      <c r="E37" s="58"/>
      <c r="F37" s="40"/>
      <c r="G37" s="73"/>
      <c r="H37" s="41"/>
      <c r="I37" s="42"/>
      <c r="J37" s="43"/>
      <c r="K37" s="44"/>
      <c r="L37" s="45"/>
    </row>
    <row r="38" spans="3:12" ht="15">
      <c r="C38" s="52">
        <v>28</v>
      </c>
      <c r="D38" s="60" t="s">
        <v>54</v>
      </c>
      <c r="E38" s="39">
        <v>82667</v>
      </c>
      <c r="F38" s="40">
        <v>134</v>
      </c>
      <c r="G38" s="73">
        <v>3.75</v>
      </c>
      <c r="H38" s="41">
        <v>803</v>
      </c>
      <c r="I38" s="42">
        <v>27.8</v>
      </c>
      <c r="J38" s="43">
        <f t="shared" si="1"/>
        <v>15.980099502487562</v>
      </c>
      <c r="K38" s="44">
        <f t="shared" si="2"/>
        <v>13.42</v>
      </c>
      <c r="L38" s="45">
        <f t="shared" si="3"/>
        <v>13.57</v>
      </c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25.860000000000003</v>
      </c>
      <c r="J40" s="71">
        <f t="shared" ref="J40:L40" si="4">AVERAGE(J11:J39)</f>
        <v>14.836945706251351</v>
      </c>
      <c r="K40" s="71">
        <f t="shared" si="4"/>
        <v>12.786</v>
      </c>
      <c r="L40" s="71">
        <f t="shared" si="4"/>
        <v>12.935000000000002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113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112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82667</v>
      </c>
      <c r="F15" s="40">
        <v>150</v>
      </c>
      <c r="G15" s="40">
        <v>3</v>
      </c>
      <c r="H15" s="41">
        <v>734</v>
      </c>
      <c r="I15" s="42">
        <v>23</v>
      </c>
      <c r="J15" s="43">
        <f t="shared" ref="J15:J38" si="1">(H15*10/(F15*G15))</f>
        <v>16.31111111111111</v>
      </c>
      <c r="K15" s="44">
        <f t="shared" ref="K15:K38" si="2">ROUND(J15*(1-((I15-14)/86)),2)</f>
        <v>14.6</v>
      </c>
      <c r="L15" s="45">
        <f t="shared" ref="L15:L38" si="3">ROUND(J15*(1-((I15-15)/85)),2)</f>
        <v>14.78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80000</v>
      </c>
      <c r="F23" s="40">
        <v>150</v>
      </c>
      <c r="G23" s="40">
        <v>3</v>
      </c>
      <c r="H23" s="41">
        <v>720</v>
      </c>
      <c r="I23" s="42">
        <v>23.4</v>
      </c>
      <c r="J23" s="43">
        <f t="shared" si="1"/>
        <v>16</v>
      </c>
      <c r="K23" s="44">
        <f t="shared" si="2"/>
        <v>14.25</v>
      </c>
      <c r="L23" s="45">
        <f t="shared" si="3"/>
        <v>14.42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88000</v>
      </c>
      <c r="F25" s="40">
        <v>150</v>
      </c>
      <c r="G25" s="40">
        <v>3</v>
      </c>
      <c r="H25" s="41">
        <v>758</v>
      </c>
      <c r="I25" s="42">
        <v>22.9</v>
      </c>
      <c r="J25" s="43">
        <f t="shared" si="1"/>
        <v>16.844444444444445</v>
      </c>
      <c r="K25" s="44">
        <f t="shared" si="2"/>
        <v>15.1</v>
      </c>
      <c r="L25" s="45">
        <f t="shared" si="3"/>
        <v>15.28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85334</v>
      </c>
      <c r="F26" s="40">
        <v>150</v>
      </c>
      <c r="G26" s="40">
        <v>3</v>
      </c>
      <c r="H26" s="41">
        <v>743</v>
      </c>
      <c r="I26" s="42">
        <v>24.4</v>
      </c>
      <c r="J26" s="43">
        <f t="shared" si="1"/>
        <v>16.511111111111113</v>
      </c>
      <c r="K26" s="44">
        <f t="shared" si="2"/>
        <v>14.51</v>
      </c>
      <c r="L26" s="45">
        <f t="shared" si="3"/>
        <v>14.69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82667</v>
      </c>
      <c r="F28" s="40">
        <v>150</v>
      </c>
      <c r="G28" s="40">
        <v>3</v>
      </c>
      <c r="H28" s="41">
        <v>686</v>
      </c>
      <c r="I28" s="42">
        <v>23.6</v>
      </c>
      <c r="J28" s="43">
        <f t="shared" si="1"/>
        <v>15.244444444444444</v>
      </c>
      <c r="K28" s="44">
        <f t="shared" si="2"/>
        <v>13.54</v>
      </c>
      <c r="L28" s="45">
        <f t="shared" si="3"/>
        <v>13.7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88000</v>
      </c>
      <c r="F30" s="40">
        <v>150</v>
      </c>
      <c r="G30" s="40">
        <v>3</v>
      </c>
      <c r="H30" s="41">
        <v>773</v>
      </c>
      <c r="I30" s="42">
        <v>23.4</v>
      </c>
      <c r="J30" s="43">
        <f t="shared" si="1"/>
        <v>17.177777777777777</v>
      </c>
      <c r="K30" s="44">
        <f t="shared" si="2"/>
        <v>15.3</v>
      </c>
      <c r="L30" s="45">
        <f t="shared" si="3"/>
        <v>15.48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39">
        <v>88000</v>
      </c>
      <c r="F34" s="40">
        <v>150</v>
      </c>
      <c r="G34" s="40">
        <v>3</v>
      </c>
      <c r="H34" s="41">
        <v>780</v>
      </c>
      <c r="I34" s="42">
        <v>23</v>
      </c>
      <c r="J34" s="43">
        <f t="shared" si="1"/>
        <v>17.333333333333332</v>
      </c>
      <c r="K34" s="44">
        <f t="shared" si="2"/>
        <v>15.52</v>
      </c>
      <c r="L34" s="45">
        <f t="shared" si="3"/>
        <v>15.7</v>
      </c>
    </row>
    <row r="35" spans="3:12" ht="15">
      <c r="C35" s="52">
        <v>25</v>
      </c>
      <c r="D35" s="59" t="s">
        <v>51</v>
      </c>
      <c r="E35" s="39">
        <v>85334</v>
      </c>
      <c r="F35" s="40">
        <v>150</v>
      </c>
      <c r="G35" s="40">
        <v>3</v>
      </c>
      <c r="H35" s="41">
        <v>707</v>
      </c>
      <c r="I35" s="42">
        <v>23.4</v>
      </c>
      <c r="J35" s="43">
        <f t="shared" si="1"/>
        <v>15.71111111111111</v>
      </c>
      <c r="K35" s="44">
        <f t="shared" si="2"/>
        <v>13.99</v>
      </c>
      <c r="L35" s="45">
        <f t="shared" si="3"/>
        <v>14.16</v>
      </c>
    </row>
    <row r="36" spans="3:12" ht="15">
      <c r="C36" s="52">
        <v>26</v>
      </c>
      <c r="D36" s="60" t="s">
        <v>52</v>
      </c>
      <c r="E36" s="39">
        <v>82667</v>
      </c>
      <c r="F36" s="40">
        <v>150</v>
      </c>
      <c r="G36" s="40">
        <v>3</v>
      </c>
      <c r="H36" s="41">
        <v>801</v>
      </c>
      <c r="I36" s="42">
        <v>25.6</v>
      </c>
      <c r="J36" s="43">
        <f t="shared" si="1"/>
        <v>17.8</v>
      </c>
      <c r="K36" s="44">
        <f t="shared" si="2"/>
        <v>15.4</v>
      </c>
      <c r="L36" s="45">
        <f t="shared" si="3"/>
        <v>15.58</v>
      </c>
    </row>
    <row r="37" spans="3:12" ht="15">
      <c r="C37" s="52">
        <v>27</v>
      </c>
      <c r="D37" s="59" t="s">
        <v>53</v>
      </c>
      <c r="E37" s="58"/>
      <c r="F37" s="40"/>
      <c r="G37" s="40"/>
      <c r="H37" s="41"/>
      <c r="I37" s="42"/>
      <c r="J37" s="43"/>
      <c r="K37" s="44"/>
      <c r="L37" s="45"/>
    </row>
    <row r="38" spans="3:12" ht="15">
      <c r="C38" s="52">
        <v>28</v>
      </c>
      <c r="D38" s="60" t="s">
        <v>54</v>
      </c>
      <c r="E38" s="39">
        <v>85334</v>
      </c>
      <c r="F38" s="40">
        <v>150</v>
      </c>
      <c r="G38" s="40">
        <v>3</v>
      </c>
      <c r="H38" s="41">
        <v>902</v>
      </c>
      <c r="I38" s="42">
        <v>26</v>
      </c>
      <c r="J38" s="43">
        <f t="shared" si="1"/>
        <v>20.044444444444444</v>
      </c>
      <c r="K38" s="44">
        <f t="shared" si="2"/>
        <v>17.25</v>
      </c>
      <c r="L38" s="45">
        <f t="shared" si="3"/>
        <v>17.45</v>
      </c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23.869999999999997</v>
      </c>
      <c r="J40" s="71">
        <f t="shared" ref="J40:L40" si="4">AVERAGE(J11:J39)</f>
        <v>16.89777777777778</v>
      </c>
      <c r="K40" s="71">
        <f t="shared" si="4"/>
        <v>14.945999999999998</v>
      </c>
      <c r="L40" s="71">
        <f t="shared" si="4"/>
        <v>15.123999999999999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60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61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84267</v>
      </c>
      <c r="F15" s="40">
        <v>262</v>
      </c>
      <c r="G15" s="40">
        <v>7.5</v>
      </c>
      <c r="H15" s="41">
        <v>2491</v>
      </c>
      <c r="I15" s="42">
        <v>35.4</v>
      </c>
      <c r="J15" s="43">
        <f t="shared" ref="J15:J38" si="1">(H15*10/(F15*G15))</f>
        <v>12.676844783715012</v>
      </c>
      <c r="K15" s="44">
        <f t="shared" ref="K15:K38" si="2">ROUND(J15*(1-((I15-14)/86)),2)</f>
        <v>9.52</v>
      </c>
      <c r="L15" s="45">
        <f t="shared" ref="L15:L38" si="3">ROUND(J15*(1-((I15-15)/85)),2)</f>
        <v>9.6300000000000008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84267</v>
      </c>
      <c r="F23" s="40">
        <v>261.7</v>
      </c>
      <c r="G23" s="40">
        <v>7.5</v>
      </c>
      <c r="H23" s="41">
        <v>2725</v>
      </c>
      <c r="I23" s="42">
        <v>36.1</v>
      </c>
      <c r="J23" s="43">
        <f t="shared" si="1"/>
        <v>13.88358170933639</v>
      </c>
      <c r="K23" s="44">
        <f t="shared" si="2"/>
        <v>10.32</v>
      </c>
      <c r="L23" s="45">
        <f t="shared" si="3"/>
        <v>10.44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88000</v>
      </c>
      <c r="F25" s="40">
        <v>261.39999999999998</v>
      </c>
      <c r="G25" s="40">
        <v>7.5</v>
      </c>
      <c r="H25" s="41">
        <v>2899</v>
      </c>
      <c r="I25" s="42">
        <v>36.9</v>
      </c>
      <c r="J25" s="43">
        <f t="shared" si="1"/>
        <v>14.787044121397605</v>
      </c>
      <c r="K25" s="44">
        <f t="shared" si="2"/>
        <v>10.85</v>
      </c>
      <c r="L25" s="45">
        <f t="shared" si="3"/>
        <v>10.98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86133</v>
      </c>
      <c r="F26" s="40">
        <v>261.10000000000002</v>
      </c>
      <c r="G26" s="40">
        <v>7.5</v>
      </c>
      <c r="H26" s="41">
        <v>2854</v>
      </c>
      <c r="I26" s="42">
        <v>37.9</v>
      </c>
      <c r="J26" s="43">
        <f t="shared" si="1"/>
        <v>14.574237201583044</v>
      </c>
      <c r="K26" s="44">
        <f t="shared" si="2"/>
        <v>10.52</v>
      </c>
      <c r="L26" s="45">
        <f t="shared" si="3"/>
        <v>10.65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82667</v>
      </c>
      <c r="F30" s="40">
        <v>260.8</v>
      </c>
      <c r="G30" s="40">
        <v>7.5</v>
      </c>
      <c r="H30" s="41">
        <v>2719</v>
      </c>
      <c r="I30" s="42">
        <v>37.700000000000003</v>
      </c>
      <c r="J30" s="43">
        <f t="shared" si="1"/>
        <v>13.900817995910021</v>
      </c>
      <c r="K30" s="44">
        <f t="shared" si="2"/>
        <v>10.07</v>
      </c>
      <c r="L30" s="45">
        <f t="shared" si="3"/>
        <v>10.19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86933</v>
      </c>
      <c r="F34" s="40">
        <v>260.5</v>
      </c>
      <c r="G34" s="40">
        <v>7.5</v>
      </c>
      <c r="H34" s="41">
        <v>2977</v>
      </c>
      <c r="I34" s="42">
        <v>38.700000000000003</v>
      </c>
      <c r="J34" s="43">
        <f t="shared" si="1"/>
        <v>15.237364043506078</v>
      </c>
      <c r="K34" s="44">
        <f t="shared" si="2"/>
        <v>10.86</v>
      </c>
      <c r="L34" s="45">
        <f t="shared" si="3"/>
        <v>10.99</v>
      </c>
    </row>
    <row r="35" spans="3:12" ht="15">
      <c r="C35" s="52">
        <v>25</v>
      </c>
      <c r="D35" s="59" t="s">
        <v>51</v>
      </c>
      <c r="E35" s="58"/>
      <c r="F35" s="40"/>
      <c r="G35" s="40"/>
      <c r="H35" s="41"/>
      <c r="I35" s="42"/>
      <c r="J35" s="43"/>
      <c r="K35" s="44"/>
      <c r="L35" s="45"/>
    </row>
    <row r="36" spans="3:12" ht="15">
      <c r="C36" s="52">
        <v>26</v>
      </c>
      <c r="D36" s="60" t="s">
        <v>52</v>
      </c>
      <c r="E36" s="58"/>
      <c r="F36" s="40"/>
      <c r="G36" s="40"/>
      <c r="H36" s="41"/>
      <c r="I36" s="42"/>
      <c r="J36" s="43"/>
      <c r="K36" s="44"/>
      <c r="L36" s="45"/>
    </row>
    <row r="37" spans="3:12" ht="15">
      <c r="C37" s="52">
        <v>27</v>
      </c>
      <c r="D37" s="59" t="s">
        <v>53</v>
      </c>
      <c r="E37" s="58">
        <v>86133</v>
      </c>
      <c r="F37" s="40">
        <v>260.2</v>
      </c>
      <c r="G37" s="40">
        <v>7.5</v>
      </c>
      <c r="H37" s="41">
        <v>3144</v>
      </c>
      <c r="I37" s="42">
        <v>39.1</v>
      </c>
      <c r="J37" s="43">
        <f t="shared" si="1"/>
        <v>16.110684089162184</v>
      </c>
      <c r="K37" s="44">
        <f t="shared" si="2"/>
        <v>11.41</v>
      </c>
      <c r="L37" s="45">
        <f t="shared" si="3"/>
        <v>11.54</v>
      </c>
    </row>
    <row r="38" spans="3:12" ht="15">
      <c r="C38" s="52">
        <v>28</v>
      </c>
      <c r="D38" s="60" t="s">
        <v>54</v>
      </c>
      <c r="E38" s="58">
        <v>88000</v>
      </c>
      <c r="F38" s="40">
        <v>259.60000000000002</v>
      </c>
      <c r="G38" s="40">
        <v>7.5</v>
      </c>
      <c r="H38" s="41">
        <v>3005</v>
      </c>
      <c r="I38" s="42">
        <v>37.9</v>
      </c>
      <c r="J38" s="43">
        <f t="shared" si="1"/>
        <v>15.434001027221365</v>
      </c>
      <c r="K38" s="44">
        <f t="shared" si="2"/>
        <v>11.14</v>
      </c>
      <c r="L38" s="45">
        <f t="shared" si="3"/>
        <v>11.28</v>
      </c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37.462499999999999</v>
      </c>
      <c r="J40" s="71">
        <f t="shared" ref="J40:L40" si="4">AVERAGE(J11:J39)</f>
        <v>14.575571871478964</v>
      </c>
      <c r="K40" s="71">
        <f t="shared" si="4"/>
        <v>10.58625</v>
      </c>
      <c r="L40" s="71">
        <f t="shared" si="4"/>
        <v>10.7125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114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101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85667</v>
      </c>
      <c r="F15" s="40">
        <v>300</v>
      </c>
      <c r="G15" s="40">
        <v>3</v>
      </c>
      <c r="H15" s="41">
        <v>1276</v>
      </c>
      <c r="I15" s="42">
        <v>20.7</v>
      </c>
      <c r="J15" s="43">
        <f t="shared" ref="J15:J38" si="1">(H15*10/(F15*G15))</f>
        <v>14.177777777777777</v>
      </c>
      <c r="K15" s="44">
        <f t="shared" ref="K15:K38" si="2">ROUND(J15*(1-((I15-14)/86)),2)</f>
        <v>13.07</v>
      </c>
      <c r="L15" s="45">
        <f t="shared" ref="L15:L38" si="3">ROUND(J15*(1-((I15-15)/85)),2)</f>
        <v>13.23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82334</v>
      </c>
      <c r="F23" s="40">
        <v>300</v>
      </c>
      <c r="G23" s="40">
        <v>3</v>
      </c>
      <c r="H23" s="41">
        <v>1294</v>
      </c>
      <c r="I23" s="42">
        <v>21.3</v>
      </c>
      <c r="J23" s="43">
        <f t="shared" si="1"/>
        <v>14.377777777777778</v>
      </c>
      <c r="K23" s="44">
        <f t="shared" si="2"/>
        <v>13.16</v>
      </c>
      <c r="L23" s="45">
        <f t="shared" si="3"/>
        <v>13.31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88000</v>
      </c>
      <c r="F25" s="40">
        <v>300</v>
      </c>
      <c r="G25" s="40">
        <v>3</v>
      </c>
      <c r="H25" s="41">
        <v>1457</v>
      </c>
      <c r="I25" s="42">
        <v>24.2</v>
      </c>
      <c r="J25" s="43">
        <f t="shared" si="1"/>
        <v>16.18888888888889</v>
      </c>
      <c r="K25" s="44">
        <f t="shared" si="2"/>
        <v>14.27</v>
      </c>
      <c r="L25" s="45">
        <f t="shared" si="3"/>
        <v>14.44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85667</v>
      </c>
      <c r="F26" s="40">
        <v>300</v>
      </c>
      <c r="G26" s="40">
        <v>3</v>
      </c>
      <c r="H26" s="41">
        <v>1405</v>
      </c>
      <c r="I26" s="42">
        <v>24.9</v>
      </c>
      <c r="J26" s="43">
        <f t="shared" si="1"/>
        <v>15.611111111111111</v>
      </c>
      <c r="K26" s="44">
        <f t="shared" si="2"/>
        <v>13.63</v>
      </c>
      <c r="L26" s="45">
        <f t="shared" si="3"/>
        <v>13.79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82334</v>
      </c>
      <c r="F28" s="40">
        <v>300</v>
      </c>
      <c r="G28" s="40">
        <v>3</v>
      </c>
      <c r="H28" s="41">
        <v>1248</v>
      </c>
      <c r="I28" s="42">
        <v>26.3</v>
      </c>
      <c r="J28" s="43">
        <f t="shared" si="1"/>
        <v>13.866666666666667</v>
      </c>
      <c r="K28" s="44">
        <f t="shared" si="2"/>
        <v>11.88</v>
      </c>
      <c r="L28" s="45">
        <f t="shared" si="3"/>
        <v>12.02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88000</v>
      </c>
      <c r="F30" s="40">
        <v>300</v>
      </c>
      <c r="G30" s="40">
        <v>3</v>
      </c>
      <c r="H30" s="41">
        <v>1324</v>
      </c>
      <c r="I30" s="42">
        <v>23.6</v>
      </c>
      <c r="J30" s="43">
        <f t="shared" si="1"/>
        <v>14.71111111111111</v>
      </c>
      <c r="K30" s="44">
        <f t="shared" si="2"/>
        <v>13.07</v>
      </c>
      <c r="L30" s="45">
        <f t="shared" si="3"/>
        <v>13.22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88000</v>
      </c>
      <c r="F34" s="40">
        <v>300</v>
      </c>
      <c r="G34" s="40">
        <v>3</v>
      </c>
      <c r="H34" s="41">
        <v>1355</v>
      </c>
      <c r="I34" s="42">
        <v>23.8</v>
      </c>
      <c r="J34" s="43">
        <f t="shared" si="1"/>
        <v>15.055555555555555</v>
      </c>
      <c r="K34" s="44">
        <f t="shared" si="2"/>
        <v>13.34</v>
      </c>
      <c r="L34" s="45">
        <f t="shared" si="3"/>
        <v>13.5</v>
      </c>
    </row>
    <row r="35" spans="3:12" ht="15">
      <c r="C35" s="52">
        <v>25</v>
      </c>
      <c r="D35" s="59" t="s">
        <v>51</v>
      </c>
      <c r="E35" s="39">
        <v>82334</v>
      </c>
      <c r="F35" s="40">
        <v>300</v>
      </c>
      <c r="G35" s="40">
        <v>3</v>
      </c>
      <c r="H35" s="41">
        <v>1266</v>
      </c>
      <c r="I35" s="42">
        <v>24.8</v>
      </c>
      <c r="J35" s="43">
        <f t="shared" si="1"/>
        <v>14.066666666666666</v>
      </c>
      <c r="K35" s="44">
        <f t="shared" si="2"/>
        <v>12.3</v>
      </c>
      <c r="L35" s="45">
        <f t="shared" si="3"/>
        <v>12.44</v>
      </c>
    </row>
    <row r="36" spans="3:12" ht="15">
      <c r="C36" s="52">
        <v>26</v>
      </c>
      <c r="D36" s="60" t="s">
        <v>52</v>
      </c>
      <c r="E36" s="39">
        <v>85667</v>
      </c>
      <c r="F36" s="40">
        <v>300</v>
      </c>
      <c r="G36" s="40">
        <v>3</v>
      </c>
      <c r="H36" s="41">
        <v>1484</v>
      </c>
      <c r="I36" s="42">
        <v>26.4</v>
      </c>
      <c r="J36" s="43">
        <f t="shared" si="1"/>
        <v>16.488888888888887</v>
      </c>
      <c r="K36" s="44">
        <f t="shared" si="2"/>
        <v>14.11</v>
      </c>
      <c r="L36" s="45">
        <f t="shared" si="3"/>
        <v>14.28</v>
      </c>
    </row>
    <row r="37" spans="3:12" ht="15">
      <c r="C37" s="52">
        <v>27</v>
      </c>
      <c r="D37" s="59" t="s">
        <v>53</v>
      </c>
      <c r="E37" s="58"/>
      <c r="F37" s="40"/>
      <c r="G37" s="40"/>
      <c r="H37" s="41"/>
      <c r="I37" s="42"/>
      <c r="J37" s="43"/>
      <c r="K37" s="44"/>
      <c r="L37" s="45"/>
    </row>
    <row r="38" spans="3:12" ht="15">
      <c r="C38" s="52">
        <v>28</v>
      </c>
      <c r="D38" s="60" t="s">
        <v>54</v>
      </c>
      <c r="E38" s="39">
        <v>85667</v>
      </c>
      <c r="F38" s="40">
        <v>300</v>
      </c>
      <c r="G38" s="40">
        <v>3</v>
      </c>
      <c r="H38" s="41">
        <v>1560</v>
      </c>
      <c r="I38" s="42">
        <v>26.7</v>
      </c>
      <c r="J38" s="43">
        <f t="shared" si="1"/>
        <v>17.333333333333332</v>
      </c>
      <c r="K38" s="44">
        <f t="shared" si="2"/>
        <v>14.77</v>
      </c>
      <c r="L38" s="45">
        <f t="shared" si="3"/>
        <v>14.95</v>
      </c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24.270000000000003</v>
      </c>
      <c r="J40" s="71">
        <f t="shared" ref="J40:L40" si="4">AVERAGE(J11:J39)</f>
        <v>15.187777777777779</v>
      </c>
      <c r="K40" s="71">
        <f t="shared" si="4"/>
        <v>13.360000000000003</v>
      </c>
      <c r="L40" s="71">
        <f t="shared" si="4"/>
        <v>13.517999999999997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115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116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82667</v>
      </c>
      <c r="F15" s="40">
        <v>180</v>
      </c>
      <c r="G15" s="40">
        <v>3</v>
      </c>
      <c r="H15" s="41">
        <v>863</v>
      </c>
      <c r="I15" s="42">
        <v>29.1</v>
      </c>
      <c r="J15" s="43">
        <f t="shared" ref="J15:J38" si="1">(H15*10/(F15*G15))</f>
        <v>15.981481481481481</v>
      </c>
      <c r="K15" s="44">
        <f t="shared" ref="K15:K38" si="2">ROUND(J15*(1-((I15-14)/86)),2)</f>
        <v>13.18</v>
      </c>
      <c r="L15" s="45">
        <f t="shared" ref="L15:L38" si="3">ROUND(J15*(1-((I15-15)/85)),2)</f>
        <v>13.33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85667</v>
      </c>
      <c r="F23" s="40">
        <v>180</v>
      </c>
      <c r="G23" s="40">
        <v>3</v>
      </c>
      <c r="H23" s="41">
        <v>918</v>
      </c>
      <c r="I23" s="42">
        <v>28.2</v>
      </c>
      <c r="J23" s="43">
        <f t="shared" si="1"/>
        <v>17</v>
      </c>
      <c r="K23" s="44">
        <f t="shared" si="2"/>
        <v>14.19</v>
      </c>
      <c r="L23" s="45">
        <f t="shared" si="3"/>
        <v>14.36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82667</v>
      </c>
      <c r="F25" s="40">
        <v>180</v>
      </c>
      <c r="G25" s="40">
        <v>3</v>
      </c>
      <c r="H25" s="41">
        <v>873</v>
      </c>
      <c r="I25" s="42">
        <v>25.1</v>
      </c>
      <c r="J25" s="43">
        <f t="shared" si="1"/>
        <v>16.166666666666668</v>
      </c>
      <c r="K25" s="44">
        <f t="shared" si="2"/>
        <v>14.08</v>
      </c>
      <c r="L25" s="45">
        <f t="shared" si="3"/>
        <v>14.25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80000</v>
      </c>
      <c r="F26" s="40">
        <v>180</v>
      </c>
      <c r="G26" s="40">
        <v>3</v>
      </c>
      <c r="H26" s="41">
        <v>933</v>
      </c>
      <c r="I26" s="42">
        <v>25.5</v>
      </c>
      <c r="J26" s="43">
        <f t="shared" si="1"/>
        <v>17.277777777777779</v>
      </c>
      <c r="K26" s="44">
        <f t="shared" si="2"/>
        <v>14.97</v>
      </c>
      <c r="L26" s="45">
        <f t="shared" si="3"/>
        <v>15.14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80000</v>
      </c>
      <c r="F28" s="40">
        <v>180</v>
      </c>
      <c r="G28" s="40">
        <v>3</v>
      </c>
      <c r="H28" s="41">
        <v>791</v>
      </c>
      <c r="I28" s="42">
        <v>26.3</v>
      </c>
      <c r="J28" s="43">
        <f t="shared" si="1"/>
        <v>14.648148148148149</v>
      </c>
      <c r="K28" s="44">
        <f t="shared" si="2"/>
        <v>12.55</v>
      </c>
      <c r="L28" s="45">
        <f t="shared" si="3"/>
        <v>12.7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82667</v>
      </c>
      <c r="F30" s="40">
        <v>180</v>
      </c>
      <c r="G30" s="40">
        <v>3</v>
      </c>
      <c r="H30" s="41">
        <v>959</v>
      </c>
      <c r="I30" s="42">
        <v>26.2</v>
      </c>
      <c r="J30" s="43">
        <f t="shared" si="1"/>
        <v>17.75925925925926</v>
      </c>
      <c r="K30" s="44">
        <f t="shared" si="2"/>
        <v>15.24</v>
      </c>
      <c r="L30" s="45">
        <f t="shared" si="3"/>
        <v>15.42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39">
        <v>85667</v>
      </c>
      <c r="F34" s="40">
        <v>180</v>
      </c>
      <c r="G34" s="40">
        <v>3</v>
      </c>
      <c r="H34" s="41">
        <v>1037</v>
      </c>
      <c r="I34" s="42">
        <v>30.1</v>
      </c>
      <c r="J34" s="43">
        <f t="shared" si="1"/>
        <v>19.203703703703702</v>
      </c>
      <c r="K34" s="44">
        <f t="shared" si="2"/>
        <v>15.61</v>
      </c>
      <c r="L34" s="45">
        <f t="shared" si="3"/>
        <v>15.79</v>
      </c>
    </row>
    <row r="35" spans="3:12" ht="15">
      <c r="C35" s="52">
        <v>25</v>
      </c>
      <c r="D35" s="59" t="s">
        <v>51</v>
      </c>
      <c r="E35" s="39">
        <v>80000</v>
      </c>
      <c r="F35" s="40">
        <v>180</v>
      </c>
      <c r="G35" s="40">
        <v>3</v>
      </c>
      <c r="H35" s="41">
        <v>909</v>
      </c>
      <c r="I35" s="42">
        <v>28.3</v>
      </c>
      <c r="J35" s="43">
        <f t="shared" si="1"/>
        <v>16.833333333333332</v>
      </c>
      <c r="K35" s="44">
        <f t="shared" si="2"/>
        <v>14.03</v>
      </c>
      <c r="L35" s="45">
        <f t="shared" si="3"/>
        <v>14.2</v>
      </c>
    </row>
    <row r="36" spans="3:12" ht="15">
      <c r="C36" s="52">
        <v>26</v>
      </c>
      <c r="D36" s="60" t="s">
        <v>52</v>
      </c>
      <c r="E36" s="39">
        <v>82667</v>
      </c>
      <c r="F36" s="40">
        <v>180</v>
      </c>
      <c r="G36" s="40">
        <v>3</v>
      </c>
      <c r="H36" s="41">
        <v>991</v>
      </c>
      <c r="I36" s="42">
        <v>27.1</v>
      </c>
      <c r="J36" s="43">
        <f t="shared" si="1"/>
        <v>18.351851851851851</v>
      </c>
      <c r="K36" s="44">
        <f t="shared" si="2"/>
        <v>15.56</v>
      </c>
      <c r="L36" s="45">
        <f t="shared" si="3"/>
        <v>15.74</v>
      </c>
    </row>
    <row r="37" spans="3:12" ht="15">
      <c r="C37" s="52">
        <v>27</v>
      </c>
      <c r="D37" s="59" t="s">
        <v>53</v>
      </c>
      <c r="E37" s="58"/>
      <c r="F37" s="40"/>
      <c r="G37" s="40"/>
      <c r="H37" s="41"/>
      <c r="I37" s="42"/>
      <c r="J37" s="43"/>
      <c r="K37" s="44"/>
      <c r="L37" s="45"/>
    </row>
    <row r="38" spans="3:12" ht="15">
      <c r="C38" s="52">
        <v>28</v>
      </c>
      <c r="D38" s="60" t="s">
        <v>54</v>
      </c>
      <c r="E38" s="39">
        <v>85667</v>
      </c>
      <c r="F38" s="40">
        <v>180</v>
      </c>
      <c r="G38" s="40">
        <v>3</v>
      </c>
      <c r="H38" s="41">
        <v>982</v>
      </c>
      <c r="I38" s="42">
        <v>27.7</v>
      </c>
      <c r="J38" s="43">
        <f t="shared" si="1"/>
        <v>18.185185185185187</v>
      </c>
      <c r="K38" s="44">
        <f t="shared" si="2"/>
        <v>15.29</v>
      </c>
      <c r="L38" s="45">
        <f t="shared" si="3"/>
        <v>15.47</v>
      </c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27.360000000000003</v>
      </c>
      <c r="J40" s="71">
        <f t="shared" ref="J40:L40" si="4">AVERAGE(J11:J39)</f>
        <v>17.140740740740743</v>
      </c>
      <c r="K40" s="71">
        <f t="shared" si="4"/>
        <v>14.469999999999999</v>
      </c>
      <c r="L40" s="71">
        <f t="shared" si="4"/>
        <v>14.64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117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101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82667</v>
      </c>
      <c r="F15" s="40">
        <v>230</v>
      </c>
      <c r="G15" s="40">
        <v>3</v>
      </c>
      <c r="H15" s="41">
        <v>976</v>
      </c>
      <c r="I15" s="42">
        <v>21.1</v>
      </c>
      <c r="J15" s="43">
        <f t="shared" ref="J15:J38" si="1">(H15*10/(F15*G15))</f>
        <v>14.144927536231885</v>
      </c>
      <c r="K15" s="44">
        <f t="shared" ref="K15:K38" si="2">ROUND(J15*(1-((I15-14)/86)),2)</f>
        <v>12.98</v>
      </c>
      <c r="L15" s="45">
        <f t="shared" ref="L15:L38" si="3">ROUND(J15*(1-((I15-15)/85)),2)</f>
        <v>13.13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85334</v>
      </c>
      <c r="F23" s="40">
        <v>230</v>
      </c>
      <c r="G23" s="40">
        <v>3</v>
      </c>
      <c r="H23" s="41">
        <v>1052</v>
      </c>
      <c r="I23" s="42">
        <v>19.2</v>
      </c>
      <c r="J23" s="43">
        <f t="shared" si="1"/>
        <v>15.246376811594203</v>
      </c>
      <c r="K23" s="44">
        <f t="shared" si="2"/>
        <v>14.32</v>
      </c>
      <c r="L23" s="45">
        <f t="shared" si="3"/>
        <v>14.49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82667</v>
      </c>
      <c r="F25" s="40">
        <v>230</v>
      </c>
      <c r="G25" s="40">
        <v>3</v>
      </c>
      <c r="H25" s="41">
        <v>1152</v>
      </c>
      <c r="I25" s="42">
        <v>21.2</v>
      </c>
      <c r="J25" s="43">
        <f t="shared" si="1"/>
        <v>16.695652173913043</v>
      </c>
      <c r="K25" s="44">
        <f t="shared" si="2"/>
        <v>15.3</v>
      </c>
      <c r="L25" s="45">
        <f t="shared" si="3"/>
        <v>15.48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82667</v>
      </c>
      <c r="F26" s="40">
        <v>230</v>
      </c>
      <c r="G26" s="40">
        <v>3</v>
      </c>
      <c r="H26" s="41">
        <v>1139</v>
      </c>
      <c r="I26" s="42">
        <v>21.1</v>
      </c>
      <c r="J26" s="43">
        <f t="shared" si="1"/>
        <v>16.507246376811594</v>
      </c>
      <c r="K26" s="44">
        <f t="shared" si="2"/>
        <v>15.14</v>
      </c>
      <c r="L26" s="45">
        <f t="shared" si="3"/>
        <v>15.32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>
        <v>80000</v>
      </c>
      <c r="F28" s="40">
        <v>230</v>
      </c>
      <c r="G28" s="40">
        <v>3</v>
      </c>
      <c r="H28" s="41">
        <v>952</v>
      </c>
      <c r="I28" s="42">
        <v>21.5</v>
      </c>
      <c r="J28" s="43">
        <f t="shared" si="1"/>
        <v>13.797101449275363</v>
      </c>
      <c r="K28" s="44">
        <f t="shared" si="2"/>
        <v>12.59</v>
      </c>
      <c r="L28" s="45">
        <f t="shared" si="3"/>
        <v>12.74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80000</v>
      </c>
      <c r="F30" s="40">
        <v>230</v>
      </c>
      <c r="G30" s="40">
        <v>3</v>
      </c>
      <c r="H30" s="41">
        <v>1065</v>
      </c>
      <c r="I30" s="42">
        <v>22.1</v>
      </c>
      <c r="J30" s="43">
        <f t="shared" si="1"/>
        <v>15.434782608695652</v>
      </c>
      <c r="K30" s="44">
        <f t="shared" si="2"/>
        <v>13.98</v>
      </c>
      <c r="L30" s="45">
        <f t="shared" si="3"/>
        <v>14.15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39">
        <v>82667</v>
      </c>
      <c r="F34" s="40">
        <v>230</v>
      </c>
      <c r="G34" s="40">
        <v>3</v>
      </c>
      <c r="H34" s="41">
        <v>1175</v>
      </c>
      <c r="I34" s="42">
        <v>21.1</v>
      </c>
      <c r="J34" s="43">
        <f t="shared" si="1"/>
        <v>17.028985507246375</v>
      </c>
      <c r="K34" s="44">
        <f t="shared" si="2"/>
        <v>15.62</v>
      </c>
      <c r="L34" s="45">
        <f t="shared" si="3"/>
        <v>15.81</v>
      </c>
    </row>
    <row r="35" spans="3:12" ht="15">
      <c r="C35" s="52">
        <v>25</v>
      </c>
      <c r="D35" s="59" t="s">
        <v>51</v>
      </c>
      <c r="E35" s="58">
        <v>80000</v>
      </c>
      <c r="F35" s="40">
        <v>230</v>
      </c>
      <c r="G35" s="40">
        <v>3</v>
      </c>
      <c r="H35" s="41">
        <v>1051</v>
      </c>
      <c r="I35" s="42">
        <v>19.5</v>
      </c>
      <c r="J35" s="43">
        <f t="shared" si="1"/>
        <v>15.231884057971014</v>
      </c>
      <c r="K35" s="44">
        <f t="shared" si="2"/>
        <v>14.26</v>
      </c>
      <c r="L35" s="45">
        <f t="shared" si="3"/>
        <v>14.43</v>
      </c>
    </row>
    <row r="36" spans="3:12" ht="15">
      <c r="C36" s="52">
        <v>26</v>
      </c>
      <c r="D36" s="60" t="s">
        <v>52</v>
      </c>
      <c r="E36" s="58">
        <v>77333</v>
      </c>
      <c r="F36" s="40">
        <v>230</v>
      </c>
      <c r="G36" s="40">
        <v>3</v>
      </c>
      <c r="H36" s="41">
        <v>1076</v>
      </c>
      <c r="I36" s="42">
        <v>22.6</v>
      </c>
      <c r="J36" s="43">
        <f t="shared" si="1"/>
        <v>15.594202898550725</v>
      </c>
      <c r="K36" s="44">
        <f t="shared" si="2"/>
        <v>14.03</v>
      </c>
      <c r="L36" s="45">
        <f t="shared" si="3"/>
        <v>14.2</v>
      </c>
    </row>
    <row r="37" spans="3:12" ht="15">
      <c r="C37" s="52">
        <v>27</v>
      </c>
      <c r="D37" s="59" t="s">
        <v>53</v>
      </c>
      <c r="E37" s="58"/>
      <c r="F37" s="40"/>
      <c r="G37" s="40"/>
      <c r="H37" s="41"/>
      <c r="I37" s="42"/>
      <c r="J37" s="43"/>
      <c r="K37" s="44"/>
      <c r="L37" s="45"/>
    </row>
    <row r="38" spans="3:12" ht="15">
      <c r="C38" s="52">
        <v>28</v>
      </c>
      <c r="D38" s="60" t="s">
        <v>54</v>
      </c>
      <c r="E38" s="39">
        <v>82667</v>
      </c>
      <c r="F38" s="40">
        <v>230</v>
      </c>
      <c r="G38" s="40">
        <v>3</v>
      </c>
      <c r="H38" s="41">
        <v>1152</v>
      </c>
      <c r="I38" s="42">
        <v>26.2</v>
      </c>
      <c r="J38" s="43">
        <f t="shared" si="1"/>
        <v>16.695652173913043</v>
      </c>
      <c r="K38" s="44">
        <f t="shared" si="2"/>
        <v>14.33</v>
      </c>
      <c r="L38" s="45">
        <f t="shared" si="3"/>
        <v>14.5</v>
      </c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21.559999999999995</v>
      </c>
      <c r="J40" s="71">
        <f t="shared" ref="J40:L40" si="4">AVERAGE(J11:J39)</f>
        <v>15.637681159420287</v>
      </c>
      <c r="K40" s="71">
        <f t="shared" si="4"/>
        <v>14.255000000000001</v>
      </c>
      <c r="L40" s="71">
        <f t="shared" si="4"/>
        <v>14.425000000000001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118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101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88000</v>
      </c>
      <c r="F15" s="40">
        <v>250</v>
      </c>
      <c r="G15" s="40">
        <v>3</v>
      </c>
      <c r="H15" s="41">
        <v>1121</v>
      </c>
      <c r="I15" s="42">
        <v>25.1</v>
      </c>
      <c r="J15" s="43">
        <f t="shared" ref="J15:J38" si="1">(H15*10/(F15*G15))</f>
        <v>14.946666666666667</v>
      </c>
      <c r="K15" s="44">
        <f t="shared" ref="K15:K38" si="2">ROUND(J15*(1-((I15-14)/86)),2)</f>
        <v>13.02</v>
      </c>
      <c r="L15" s="45">
        <f t="shared" ref="L15:L38" si="3">ROUND(J15*(1-((I15-15)/85)),2)</f>
        <v>13.17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82334</v>
      </c>
      <c r="F23" s="40">
        <v>250</v>
      </c>
      <c r="G23" s="40">
        <v>3</v>
      </c>
      <c r="H23" s="41">
        <v>1184</v>
      </c>
      <c r="I23" s="42">
        <v>26.2</v>
      </c>
      <c r="J23" s="43">
        <f t="shared" si="1"/>
        <v>15.786666666666667</v>
      </c>
      <c r="K23" s="44">
        <f t="shared" si="2"/>
        <v>13.55</v>
      </c>
      <c r="L23" s="45">
        <f t="shared" si="3"/>
        <v>13.71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82334</v>
      </c>
      <c r="F25" s="40">
        <v>250</v>
      </c>
      <c r="G25" s="40">
        <v>3</v>
      </c>
      <c r="H25" s="41">
        <v>1310</v>
      </c>
      <c r="I25" s="42">
        <v>25.9</v>
      </c>
      <c r="J25" s="43">
        <f t="shared" si="1"/>
        <v>17.466666666666665</v>
      </c>
      <c r="K25" s="44">
        <f t="shared" si="2"/>
        <v>15.05</v>
      </c>
      <c r="L25" s="45">
        <f t="shared" si="3"/>
        <v>15.23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80000</v>
      </c>
      <c r="F26" s="40">
        <v>250</v>
      </c>
      <c r="G26" s="40">
        <v>3</v>
      </c>
      <c r="H26" s="41">
        <v>1342</v>
      </c>
      <c r="I26" s="42">
        <v>26.8</v>
      </c>
      <c r="J26" s="43">
        <f t="shared" si="1"/>
        <v>17.893333333333334</v>
      </c>
      <c r="K26" s="44">
        <f t="shared" si="2"/>
        <v>15.23</v>
      </c>
      <c r="L26" s="45">
        <f t="shared" si="3"/>
        <v>15.41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>
        <v>77334</v>
      </c>
      <c r="F28" s="40">
        <v>250</v>
      </c>
      <c r="G28" s="40">
        <v>3</v>
      </c>
      <c r="H28" s="41">
        <v>1035</v>
      </c>
      <c r="I28" s="42">
        <v>25.2</v>
      </c>
      <c r="J28" s="43">
        <f t="shared" si="1"/>
        <v>13.8</v>
      </c>
      <c r="K28" s="44">
        <f t="shared" si="2"/>
        <v>12</v>
      </c>
      <c r="L28" s="45">
        <f t="shared" si="3"/>
        <v>12.14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58">
        <v>85667</v>
      </c>
      <c r="F30" s="40">
        <v>250</v>
      </c>
      <c r="G30" s="40">
        <v>3</v>
      </c>
      <c r="H30" s="41">
        <v>1183</v>
      </c>
      <c r="I30" s="42">
        <v>24.9</v>
      </c>
      <c r="J30" s="43">
        <f t="shared" si="1"/>
        <v>15.773333333333333</v>
      </c>
      <c r="K30" s="44">
        <f t="shared" si="2"/>
        <v>13.77</v>
      </c>
      <c r="L30" s="45">
        <f t="shared" si="3"/>
        <v>13.94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85667</v>
      </c>
      <c r="F34" s="40">
        <v>250</v>
      </c>
      <c r="G34" s="40">
        <v>3</v>
      </c>
      <c r="H34" s="41">
        <v>1263</v>
      </c>
      <c r="I34" s="42">
        <v>23.8</v>
      </c>
      <c r="J34" s="43">
        <f t="shared" si="1"/>
        <v>16.84</v>
      </c>
      <c r="K34" s="44">
        <f t="shared" si="2"/>
        <v>14.92</v>
      </c>
      <c r="L34" s="45">
        <f t="shared" si="3"/>
        <v>15.1</v>
      </c>
    </row>
    <row r="35" spans="3:12" ht="15">
      <c r="C35" s="52">
        <v>25</v>
      </c>
      <c r="D35" s="59" t="s">
        <v>51</v>
      </c>
      <c r="E35" s="39">
        <v>80000</v>
      </c>
      <c r="F35" s="40">
        <v>250</v>
      </c>
      <c r="G35" s="40">
        <v>3</v>
      </c>
      <c r="H35" s="41">
        <v>1161</v>
      </c>
      <c r="I35" s="42">
        <v>25.6</v>
      </c>
      <c r="J35" s="43">
        <f t="shared" si="1"/>
        <v>15.48</v>
      </c>
      <c r="K35" s="44">
        <f t="shared" si="2"/>
        <v>13.39</v>
      </c>
      <c r="L35" s="45">
        <f t="shared" si="3"/>
        <v>13.55</v>
      </c>
    </row>
    <row r="36" spans="3:12" ht="15">
      <c r="C36" s="52">
        <v>26</v>
      </c>
      <c r="D36" s="60" t="s">
        <v>52</v>
      </c>
      <c r="E36" s="58">
        <v>85667</v>
      </c>
      <c r="F36" s="40">
        <v>250</v>
      </c>
      <c r="G36" s="40">
        <v>3</v>
      </c>
      <c r="H36" s="41">
        <v>1213</v>
      </c>
      <c r="I36" s="42">
        <v>25.7</v>
      </c>
      <c r="J36" s="43">
        <f t="shared" si="1"/>
        <v>16.173333333333332</v>
      </c>
      <c r="K36" s="44">
        <f t="shared" si="2"/>
        <v>13.97</v>
      </c>
      <c r="L36" s="45">
        <f t="shared" si="3"/>
        <v>14.14</v>
      </c>
    </row>
    <row r="37" spans="3:12" ht="15">
      <c r="C37" s="52">
        <v>27</v>
      </c>
      <c r="D37" s="59" t="s">
        <v>53</v>
      </c>
      <c r="E37" s="58"/>
      <c r="F37" s="40"/>
      <c r="G37" s="40"/>
      <c r="H37" s="41"/>
      <c r="I37" s="42"/>
      <c r="J37" s="43"/>
      <c r="K37" s="44"/>
      <c r="L37" s="45"/>
    </row>
    <row r="38" spans="3:12" ht="15">
      <c r="C38" s="52">
        <v>28</v>
      </c>
      <c r="D38" s="60" t="s">
        <v>54</v>
      </c>
      <c r="E38" s="58">
        <v>88000</v>
      </c>
      <c r="F38" s="40">
        <v>250</v>
      </c>
      <c r="G38" s="40">
        <v>3</v>
      </c>
      <c r="H38" s="41">
        <v>1371</v>
      </c>
      <c r="I38" s="42">
        <v>28.8</v>
      </c>
      <c r="J38" s="43">
        <f t="shared" si="1"/>
        <v>18.28</v>
      </c>
      <c r="K38" s="44">
        <f t="shared" si="2"/>
        <v>15.13</v>
      </c>
      <c r="L38" s="45">
        <f t="shared" si="3"/>
        <v>15.31</v>
      </c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25.8</v>
      </c>
      <c r="J40" s="71">
        <f t="shared" ref="J40:L40" si="4">AVERAGE(J11:J39)</f>
        <v>16.244</v>
      </c>
      <c r="K40" s="71">
        <f t="shared" si="4"/>
        <v>14.003</v>
      </c>
      <c r="L40" s="71">
        <f t="shared" si="4"/>
        <v>14.169999999999998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119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103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91667</v>
      </c>
      <c r="F15" s="40">
        <v>220</v>
      </c>
      <c r="G15" s="40">
        <v>6</v>
      </c>
      <c r="H15" s="41">
        <v>1950</v>
      </c>
      <c r="I15" s="42">
        <v>24.3</v>
      </c>
      <c r="J15" s="43">
        <f t="shared" ref="J15:J38" si="1">(H15*10/(F15*G15))</f>
        <v>14.772727272727273</v>
      </c>
      <c r="K15" s="44">
        <f t="shared" ref="K15:K38" si="2">ROUND(J15*(1-((I15-14)/86)),2)</f>
        <v>13</v>
      </c>
      <c r="L15" s="45">
        <f t="shared" ref="L15:L38" si="3">ROUND(J15*(1-((I15-15)/85)),2)</f>
        <v>13.16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58">
        <v>80000</v>
      </c>
      <c r="F23" s="40">
        <v>220</v>
      </c>
      <c r="G23" s="40">
        <v>6</v>
      </c>
      <c r="H23" s="41">
        <v>1982</v>
      </c>
      <c r="I23" s="42">
        <v>25.1</v>
      </c>
      <c r="J23" s="43">
        <f t="shared" si="1"/>
        <v>15.015151515151516</v>
      </c>
      <c r="K23" s="44">
        <f t="shared" si="2"/>
        <v>13.08</v>
      </c>
      <c r="L23" s="45">
        <f t="shared" si="3"/>
        <v>13.23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58">
        <v>80000</v>
      </c>
      <c r="F25" s="40">
        <v>220</v>
      </c>
      <c r="G25" s="40">
        <v>6</v>
      </c>
      <c r="H25" s="41">
        <v>1980</v>
      </c>
      <c r="I25" s="42">
        <v>27</v>
      </c>
      <c r="J25" s="43">
        <f t="shared" si="1"/>
        <v>15</v>
      </c>
      <c r="K25" s="44">
        <f t="shared" si="2"/>
        <v>12.73</v>
      </c>
      <c r="L25" s="45">
        <f t="shared" si="3"/>
        <v>12.88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77334</v>
      </c>
      <c r="F26" s="40">
        <v>220</v>
      </c>
      <c r="G26" s="40">
        <v>6</v>
      </c>
      <c r="H26" s="41">
        <v>1950</v>
      </c>
      <c r="I26" s="42">
        <v>27.1</v>
      </c>
      <c r="J26" s="43">
        <f t="shared" si="1"/>
        <v>14.772727272727273</v>
      </c>
      <c r="K26" s="44">
        <f t="shared" si="2"/>
        <v>12.52</v>
      </c>
      <c r="L26" s="45">
        <f t="shared" si="3"/>
        <v>12.67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>
        <v>82334</v>
      </c>
      <c r="F28" s="40">
        <v>220</v>
      </c>
      <c r="G28" s="40">
        <v>6</v>
      </c>
      <c r="H28" s="41">
        <v>1813</v>
      </c>
      <c r="I28" s="42">
        <v>25.5</v>
      </c>
      <c r="J28" s="43">
        <f t="shared" si="1"/>
        <v>13.734848484848484</v>
      </c>
      <c r="K28" s="44">
        <f t="shared" si="2"/>
        <v>11.9</v>
      </c>
      <c r="L28" s="45">
        <f t="shared" si="3"/>
        <v>12.04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85667</v>
      </c>
      <c r="F30" s="40">
        <v>220</v>
      </c>
      <c r="G30" s="40">
        <v>6</v>
      </c>
      <c r="H30" s="41">
        <v>1997</v>
      </c>
      <c r="I30" s="42">
        <v>25.2</v>
      </c>
      <c r="J30" s="43">
        <f t="shared" si="1"/>
        <v>15.128787878787879</v>
      </c>
      <c r="K30" s="44">
        <f t="shared" si="2"/>
        <v>13.16</v>
      </c>
      <c r="L30" s="45">
        <f t="shared" si="3"/>
        <v>13.31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77334</v>
      </c>
      <c r="F34" s="40">
        <v>220</v>
      </c>
      <c r="G34" s="40">
        <v>6</v>
      </c>
      <c r="H34" s="41">
        <v>1968</v>
      </c>
      <c r="I34" s="42">
        <v>23.9</v>
      </c>
      <c r="J34" s="43">
        <f t="shared" si="1"/>
        <v>14.909090909090908</v>
      </c>
      <c r="K34" s="44">
        <f t="shared" si="2"/>
        <v>13.19</v>
      </c>
      <c r="L34" s="45">
        <f t="shared" si="3"/>
        <v>13.35</v>
      </c>
    </row>
    <row r="35" spans="3:12" ht="15">
      <c r="C35" s="52">
        <v>25</v>
      </c>
      <c r="D35" s="59" t="s">
        <v>51</v>
      </c>
      <c r="E35" s="58">
        <v>74667</v>
      </c>
      <c r="F35" s="40">
        <v>220</v>
      </c>
      <c r="G35" s="40">
        <v>6</v>
      </c>
      <c r="H35" s="41">
        <v>1917</v>
      </c>
      <c r="I35" s="42">
        <v>24.4</v>
      </c>
      <c r="J35" s="43">
        <f t="shared" si="1"/>
        <v>14.522727272727273</v>
      </c>
      <c r="K35" s="44">
        <f t="shared" si="2"/>
        <v>12.77</v>
      </c>
      <c r="L35" s="45">
        <f t="shared" si="3"/>
        <v>12.92</v>
      </c>
    </row>
    <row r="36" spans="3:12" ht="15">
      <c r="C36" s="52">
        <v>26</v>
      </c>
      <c r="D36" s="60" t="s">
        <v>52</v>
      </c>
      <c r="E36" s="58">
        <v>85667</v>
      </c>
      <c r="F36" s="40">
        <v>220</v>
      </c>
      <c r="G36" s="40">
        <v>6</v>
      </c>
      <c r="H36" s="41">
        <v>2017</v>
      </c>
      <c r="I36" s="42">
        <v>25.6</v>
      </c>
      <c r="J36" s="43">
        <f t="shared" si="1"/>
        <v>15.280303030303031</v>
      </c>
      <c r="K36" s="44">
        <f t="shared" si="2"/>
        <v>13.22</v>
      </c>
      <c r="L36" s="45">
        <f t="shared" si="3"/>
        <v>13.37</v>
      </c>
    </row>
    <row r="37" spans="3:12" ht="15">
      <c r="C37" s="52">
        <v>27</v>
      </c>
      <c r="D37" s="59" t="s">
        <v>53</v>
      </c>
      <c r="E37" s="58"/>
      <c r="F37" s="40"/>
      <c r="G37" s="40"/>
      <c r="H37" s="41"/>
      <c r="I37" s="42"/>
      <c r="J37" s="43"/>
      <c r="K37" s="44"/>
      <c r="L37" s="45"/>
    </row>
    <row r="38" spans="3:12" ht="15">
      <c r="C38" s="52">
        <v>28</v>
      </c>
      <c r="D38" s="60" t="s">
        <v>54</v>
      </c>
      <c r="E38" s="58">
        <v>80000</v>
      </c>
      <c r="F38" s="40">
        <v>220</v>
      </c>
      <c r="G38" s="40">
        <v>6</v>
      </c>
      <c r="H38" s="41">
        <v>2270</v>
      </c>
      <c r="I38" s="42">
        <v>29</v>
      </c>
      <c r="J38" s="43">
        <f t="shared" si="1"/>
        <v>17.196969696969695</v>
      </c>
      <c r="K38" s="44">
        <f t="shared" si="2"/>
        <v>14.2</v>
      </c>
      <c r="L38" s="45">
        <f t="shared" si="3"/>
        <v>14.36</v>
      </c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25.71</v>
      </c>
      <c r="J40" s="71">
        <f t="shared" ref="J40:L40" si="4">AVERAGE(J11:J39)</f>
        <v>15.033333333333331</v>
      </c>
      <c r="K40" s="71">
        <f t="shared" si="4"/>
        <v>12.976999999999999</v>
      </c>
      <c r="L40" s="71">
        <f t="shared" si="4"/>
        <v>13.129000000000001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120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121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85667</v>
      </c>
      <c r="F15" s="40">
        <v>360</v>
      </c>
      <c r="G15" s="73">
        <v>2.25</v>
      </c>
      <c r="H15" s="41">
        <v>1172</v>
      </c>
      <c r="I15" s="42">
        <v>25.6</v>
      </c>
      <c r="J15" s="43">
        <f t="shared" ref="J15:J38" si="1">(H15*10/(F15*G15))</f>
        <v>14.469135802469136</v>
      </c>
      <c r="K15" s="44">
        <f t="shared" ref="K15:K38" si="2">ROUND(J15*(1-((I15-14)/86)),2)</f>
        <v>12.52</v>
      </c>
      <c r="L15" s="45">
        <f t="shared" ref="L15:L38" si="3">ROUND(J15*(1-((I15-15)/85)),2)</f>
        <v>12.66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73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73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73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73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73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73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73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82334</v>
      </c>
      <c r="F23" s="40">
        <v>360</v>
      </c>
      <c r="G23" s="73">
        <v>2.25</v>
      </c>
      <c r="H23" s="41">
        <v>1244</v>
      </c>
      <c r="I23" s="42">
        <v>25.7</v>
      </c>
      <c r="J23" s="43">
        <f t="shared" si="1"/>
        <v>15.358024691358025</v>
      </c>
      <c r="K23" s="44">
        <f t="shared" si="2"/>
        <v>13.27</v>
      </c>
      <c r="L23" s="45">
        <f t="shared" si="3"/>
        <v>13.42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73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85667</v>
      </c>
      <c r="F25" s="40">
        <v>360</v>
      </c>
      <c r="G25" s="73">
        <v>2.25</v>
      </c>
      <c r="H25" s="41">
        <v>1312</v>
      </c>
      <c r="I25" s="42">
        <v>26.9</v>
      </c>
      <c r="J25" s="43">
        <f t="shared" si="1"/>
        <v>16.197530864197532</v>
      </c>
      <c r="K25" s="44">
        <f t="shared" si="2"/>
        <v>13.77</v>
      </c>
      <c r="L25" s="45">
        <f t="shared" si="3"/>
        <v>13.93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88000</v>
      </c>
      <c r="F26" s="40">
        <v>360</v>
      </c>
      <c r="G26" s="73">
        <v>2.2999999999999998</v>
      </c>
      <c r="H26" s="41">
        <v>1347</v>
      </c>
      <c r="I26" s="42">
        <v>25.7</v>
      </c>
      <c r="J26" s="43">
        <f t="shared" si="1"/>
        <v>16.268115942028988</v>
      </c>
      <c r="K26" s="44">
        <f t="shared" si="2"/>
        <v>14.05</v>
      </c>
      <c r="L26" s="45">
        <f t="shared" si="3"/>
        <v>14.22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73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82334</v>
      </c>
      <c r="F28" s="40">
        <v>360</v>
      </c>
      <c r="G28" s="73">
        <v>2.25</v>
      </c>
      <c r="H28" s="41">
        <v>1153</v>
      </c>
      <c r="I28" s="42">
        <v>25.6</v>
      </c>
      <c r="J28" s="43">
        <f t="shared" si="1"/>
        <v>14.234567901234568</v>
      </c>
      <c r="K28" s="44">
        <f t="shared" si="2"/>
        <v>12.31</v>
      </c>
      <c r="L28" s="45">
        <f t="shared" si="3"/>
        <v>12.46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73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82334</v>
      </c>
      <c r="F30" s="40">
        <v>360</v>
      </c>
      <c r="G30" s="73">
        <v>2.25</v>
      </c>
      <c r="H30" s="41">
        <v>1241</v>
      </c>
      <c r="I30" s="42">
        <v>25.4</v>
      </c>
      <c r="J30" s="43">
        <f t="shared" si="1"/>
        <v>15.320987654320987</v>
      </c>
      <c r="K30" s="44">
        <f t="shared" si="2"/>
        <v>13.29</v>
      </c>
      <c r="L30" s="45">
        <f t="shared" si="3"/>
        <v>13.45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73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73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73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39">
        <v>88000</v>
      </c>
      <c r="F34" s="40">
        <v>360</v>
      </c>
      <c r="G34" s="73">
        <v>2.2999999999999998</v>
      </c>
      <c r="H34" s="41">
        <v>1214</v>
      </c>
      <c r="I34" s="42">
        <v>25.5</v>
      </c>
      <c r="J34" s="43">
        <f t="shared" si="1"/>
        <v>14.661835748792273</v>
      </c>
      <c r="K34" s="44">
        <f t="shared" si="2"/>
        <v>12.7</v>
      </c>
      <c r="L34" s="45">
        <f t="shared" si="3"/>
        <v>12.85</v>
      </c>
    </row>
    <row r="35" spans="3:12" ht="15">
      <c r="C35" s="52">
        <v>25</v>
      </c>
      <c r="D35" s="59" t="s">
        <v>51</v>
      </c>
      <c r="E35" s="58">
        <v>80000</v>
      </c>
      <c r="F35" s="40">
        <v>360</v>
      </c>
      <c r="G35" s="73">
        <v>2.2999999999999998</v>
      </c>
      <c r="H35" s="41">
        <v>1130</v>
      </c>
      <c r="I35" s="42">
        <v>26.1</v>
      </c>
      <c r="J35" s="43">
        <f t="shared" si="1"/>
        <v>13.647342995169083</v>
      </c>
      <c r="K35" s="44">
        <f t="shared" si="2"/>
        <v>11.73</v>
      </c>
      <c r="L35" s="45">
        <f t="shared" si="3"/>
        <v>11.87</v>
      </c>
    </row>
    <row r="36" spans="3:12" ht="15">
      <c r="C36" s="52">
        <v>26</v>
      </c>
      <c r="D36" s="60" t="s">
        <v>52</v>
      </c>
      <c r="E36" s="39">
        <v>85667</v>
      </c>
      <c r="F36" s="40">
        <v>360</v>
      </c>
      <c r="G36" s="73">
        <v>2.2999999999999998</v>
      </c>
      <c r="H36" s="41">
        <v>1328</v>
      </c>
      <c r="I36" s="42">
        <v>27.3</v>
      </c>
      <c r="J36" s="43">
        <f t="shared" si="1"/>
        <v>16.038647342995173</v>
      </c>
      <c r="K36" s="44">
        <f t="shared" si="2"/>
        <v>13.56</v>
      </c>
      <c r="L36" s="45">
        <f t="shared" si="3"/>
        <v>13.72</v>
      </c>
    </row>
    <row r="37" spans="3:12" ht="15">
      <c r="C37" s="52">
        <v>27</v>
      </c>
      <c r="D37" s="59" t="s">
        <v>53</v>
      </c>
      <c r="E37" s="58"/>
      <c r="F37" s="40"/>
      <c r="G37" s="73"/>
      <c r="H37" s="41"/>
      <c r="I37" s="42"/>
      <c r="J37" s="43"/>
      <c r="K37" s="44"/>
      <c r="L37" s="45"/>
    </row>
    <row r="38" spans="3:12" ht="15">
      <c r="C38" s="52">
        <v>28</v>
      </c>
      <c r="D38" s="60" t="s">
        <v>54</v>
      </c>
      <c r="E38" s="39">
        <v>88000</v>
      </c>
      <c r="F38" s="40">
        <v>360</v>
      </c>
      <c r="G38" s="73">
        <v>2.2999999999999998</v>
      </c>
      <c r="H38" s="41">
        <v>1218</v>
      </c>
      <c r="I38" s="42">
        <v>29.8</v>
      </c>
      <c r="J38" s="43">
        <f t="shared" si="1"/>
        <v>14.710144927536234</v>
      </c>
      <c r="K38" s="44">
        <f t="shared" si="2"/>
        <v>12.01</v>
      </c>
      <c r="L38" s="45">
        <f t="shared" si="3"/>
        <v>12.15</v>
      </c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26.360000000000003</v>
      </c>
      <c r="J40" s="71">
        <f t="shared" ref="J40:L40" si="4">AVERAGE(J11:J39)</f>
        <v>15.0906333870102</v>
      </c>
      <c r="K40" s="71">
        <f t="shared" si="4"/>
        <v>12.921000000000001</v>
      </c>
      <c r="L40" s="71">
        <f t="shared" si="4"/>
        <v>13.072999999999999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B37" sqref="B37"/>
    </sheetView>
  </sheetViews>
  <sheetFormatPr defaultRowHeight="12.75"/>
  <cols>
    <col min="2" max="2" width="26.5703125" customWidth="1"/>
    <col min="3" max="3" width="13.28515625" bestFit="1" customWidth="1"/>
    <col min="4" max="4" width="14.5703125" customWidth="1"/>
    <col min="5" max="5" width="13" customWidth="1"/>
    <col min="6" max="6" width="16.140625" customWidth="1"/>
    <col min="7" max="7" width="13.28515625" customWidth="1"/>
    <col min="8" max="8" width="12.7109375" customWidth="1"/>
  </cols>
  <sheetData>
    <row r="1" spans="1:8" ht="3" customHeight="1"/>
    <row r="2" spans="1:8" ht="3.75" customHeight="1"/>
    <row r="3" spans="1:8" ht="4.5" customHeight="1">
      <c r="B3" s="1"/>
    </row>
    <row r="4" spans="1:8" ht="22.5">
      <c r="B4" s="87" t="s">
        <v>122</v>
      </c>
    </row>
    <row r="5" spans="1:8" ht="20.25">
      <c r="B5" s="88" t="s">
        <v>123</v>
      </c>
    </row>
    <row r="6" spans="1:8" ht="20.25">
      <c r="B6" s="88" t="s">
        <v>124</v>
      </c>
    </row>
    <row r="7" spans="1:8" ht="20.25">
      <c r="B7" s="88" t="s">
        <v>125</v>
      </c>
    </row>
    <row r="8" spans="1:8" ht="16.5" thickBot="1">
      <c r="A8" s="5"/>
      <c r="B8" s="89" t="s">
        <v>126</v>
      </c>
    </row>
    <row r="9" spans="1:8" ht="15">
      <c r="B9" s="90" t="s">
        <v>3</v>
      </c>
      <c r="C9" s="91"/>
      <c r="D9" s="91" t="s">
        <v>127</v>
      </c>
      <c r="E9" s="91" t="s">
        <v>128</v>
      </c>
      <c r="F9" s="91" t="s">
        <v>129</v>
      </c>
      <c r="G9" s="91" t="s">
        <v>130</v>
      </c>
      <c r="H9" s="92" t="s">
        <v>131</v>
      </c>
    </row>
    <row r="10" spans="1:8" ht="18.75" thickBot="1">
      <c r="A10" s="6"/>
      <c r="B10" s="93" t="s">
        <v>15</v>
      </c>
      <c r="C10" s="94" t="s">
        <v>132</v>
      </c>
      <c r="D10" s="95" t="s">
        <v>133</v>
      </c>
      <c r="E10" s="96" t="s">
        <v>134</v>
      </c>
      <c r="F10" s="97" t="s">
        <v>135</v>
      </c>
      <c r="G10" s="98" t="s">
        <v>23</v>
      </c>
      <c r="H10" s="99" t="s">
        <v>136</v>
      </c>
    </row>
    <row r="11" spans="1:8" ht="18.75" thickBot="1">
      <c r="B11" s="150" t="s">
        <v>137</v>
      </c>
      <c r="C11" s="151">
        <v>230</v>
      </c>
      <c r="D11" s="100">
        <v>32</v>
      </c>
      <c r="E11" s="101">
        <v>84245.96875</v>
      </c>
      <c r="F11" s="102">
        <v>26.595312500000002</v>
      </c>
      <c r="G11" s="103">
        <v>11.414687500000003</v>
      </c>
      <c r="H11" s="152">
        <v>14.78</v>
      </c>
    </row>
    <row r="12" spans="1:8" ht="18.75" thickBot="1">
      <c r="B12" s="153" t="s">
        <v>138</v>
      </c>
      <c r="C12" s="144">
        <v>230</v>
      </c>
      <c r="D12" s="100">
        <v>2</v>
      </c>
      <c r="E12" s="101">
        <v>84833.5</v>
      </c>
      <c r="F12" s="102">
        <v>27.9</v>
      </c>
      <c r="G12" s="103">
        <v>11.175000000000001</v>
      </c>
      <c r="H12" s="152">
        <v>11.79</v>
      </c>
    </row>
    <row r="13" spans="1:8" ht="18.75" thickBot="1">
      <c r="B13" s="153" t="s">
        <v>139</v>
      </c>
      <c r="C13" s="143">
        <v>230</v>
      </c>
      <c r="D13" s="100">
        <v>10</v>
      </c>
      <c r="E13" s="101">
        <v>84666.7</v>
      </c>
      <c r="F13" s="102">
        <v>32.42</v>
      </c>
      <c r="G13" s="103">
        <v>10.648999999999999</v>
      </c>
      <c r="H13" s="152">
        <v>12.51</v>
      </c>
    </row>
    <row r="14" spans="1:8" ht="18.75" thickBot="1">
      <c r="B14" s="154" t="s">
        <v>140</v>
      </c>
      <c r="C14" s="105">
        <v>240</v>
      </c>
      <c r="D14" s="146">
        <v>12</v>
      </c>
      <c r="E14" s="147">
        <v>84705.583333333328</v>
      </c>
      <c r="F14" s="148">
        <v>32.325000000000003</v>
      </c>
      <c r="G14" s="149">
        <v>10.824166666666665</v>
      </c>
      <c r="H14" s="155">
        <v>12.93</v>
      </c>
    </row>
    <row r="15" spans="1:8" ht="18.75" thickBot="1">
      <c r="B15" s="154" t="s">
        <v>141</v>
      </c>
      <c r="C15" s="105">
        <v>260</v>
      </c>
      <c r="D15" s="146">
        <v>34</v>
      </c>
      <c r="E15" s="147">
        <v>83100.147058823524</v>
      </c>
      <c r="F15" s="148">
        <v>27.776470588235298</v>
      </c>
      <c r="G15" s="149">
        <v>11.50029411764706</v>
      </c>
      <c r="H15" s="155">
        <v>14.49</v>
      </c>
    </row>
    <row r="16" spans="1:8" ht="18.75" thickBot="1">
      <c r="B16" s="154" t="s">
        <v>142</v>
      </c>
      <c r="C16" s="105">
        <v>270</v>
      </c>
      <c r="D16" s="146">
        <v>34</v>
      </c>
      <c r="E16" s="147">
        <v>83766.73529411765</v>
      </c>
      <c r="F16" s="148">
        <v>27.74</v>
      </c>
      <c r="G16" s="149">
        <v>12.755428571428572</v>
      </c>
      <c r="H16" s="155">
        <v>15.48</v>
      </c>
    </row>
    <row r="17" spans="2:8" ht="18.75" thickBot="1">
      <c r="B17" s="142" t="s">
        <v>143</v>
      </c>
      <c r="C17" s="145">
        <v>270</v>
      </c>
      <c r="D17" s="100">
        <v>34</v>
      </c>
      <c r="E17" s="101">
        <v>83319.73529411765</v>
      </c>
      <c r="F17" s="102">
        <v>27.685294117647057</v>
      </c>
      <c r="G17" s="103">
        <v>12.625588235294122</v>
      </c>
      <c r="H17" s="152">
        <v>15.41</v>
      </c>
    </row>
    <row r="18" spans="2:8" ht="18.75" thickBot="1">
      <c r="B18" s="142" t="s">
        <v>144</v>
      </c>
      <c r="C18" s="104">
        <v>280</v>
      </c>
      <c r="D18" s="100">
        <v>23</v>
      </c>
      <c r="E18" s="101">
        <v>82362.521739130432</v>
      </c>
      <c r="F18" s="102">
        <v>27.173913043478265</v>
      </c>
      <c r="G18" s="103">
        <v>11.815217391304346</v>
      </c>
      <c r="H18" s="152">
        <v>13.7</v>
      </c>
    </row>
    <row r="19" spans="2:8" ht="18.75" thickBot="1">
      <c r="B19" s="142" t="s">
        <v>145</v>
      </c>
      <c r="C19" s="104">
        <v>270</v>
      </c>
      <c r="D19" s="100">
        <v>33</v>
      </c>
      <c r="E19" s="101">
        <v>83919.363636363632</v>
      </c>
      <c r="F19" s="102">
        <v>27.487878787878788</v>
      </c>
      <c r="G19" s="103">
        <v>12.313939393939396</v>
      </c>
      <c r="H19" s="152">
        <v>15.48</v>
      </c>
    </row>
    <row r="20" spans="2:8" ht="18.75" thickBot="1">
      <c r="B20" s="156" t="s">
        <v>146</v>
      </c>
      <c r="C20" s="105">
        <v>270</v>
      </c>
      <c r="D20" s="146">
        <v>9</v>
      </c>
      <c r="E20" s="147">
        <v>85000</v>
      </c>
      <c r="F20" s="148">
        <v>28.033333333333331</v>
      </c>
      <c r="G20" s="149">
        <v>11.144444444444444</v>
      </c>
      <c r="H20" s="155">
        <v>12.95</v>
      </c>
    </row>
    <row r="21" spans="2:8" ht="18.75" thickBot="1">
      <c r="B21" s="157" t="s">
        <v>147</v>
      </c>
      <c r="C21" s="105">
        <v>270</v>
      </c>
      <c r="D21" s="146">
        <v>33</v>
      </c>
      <c r="E21" s="147">
        <v>83670.787878787873</v>
      </c>
      <c r="F21" s="148">
        <v>27.43181818181818</v>
      </c>
      <c r="G21" s="149">
        <v>12.941818181818183</v>
      </c>
      <c r="H21" s="155">
        <v>15.81</v>
      </c>
    </row>
    <row r="22" spans="2:8" ht="18.75" thickBot="1">
      <c r="B22" s="158" t="s">
        <v>148</v>
      </c>
      <c r="C22" s="105">
        <v>270</v>
      </c>
      <c r="D22" s="146">
        <v>13</v>
      </c>
      <c r="E22" s="147">
        <v>79769.461538461532</v>
      </c>
      <c r="F22" s="148">
        <v>25.976923076923079</v>
      </c>
      <c r="G22" s="149">
        <v>12.758461538461539</v>
      </c>
      <c r="H22" s="155">
        <v>14.43</v>
      </c>
    </row>
    <row r="23" spans="2:8" ht="18.75" thickBot="1">
      <c r="B23" s="159" t="s">
        <v>149</v>
      </c>
      <c r="C23" s="104">
        <v>290</v>
      </c>
      <c r="D23" s="100">
        <v>31</v>
      </c>
      <c r="E23" s="101">
        <v>83621.645161290318</v>
      </c>
      <c r="F23" s="102">
        <v>28.145161290322584</v>
      </c>
      <c r="G23" s="103">
        <v>12.792580645161292</v>
      </c>
      <c r="H23" s="152">
        <v>15.74</v>
      </c>
    </row>
    <row r="24" spans="2:8" ht="18.75" thickBot="1">
      <c r="B24" s="160" t="s">
        <v>150</v>
      </c>
      <c r="C24" s="104">
        <v>270</v>
      </c>
      <c r="D24" s="100">
        <v>10</v>
      </c>
      <c r="E24" s="101">
        <v>84266.7</v>
      </c>
      <c r="F24" s="102">
        <v>30.139999999999997</v>
      </c>
      <c r="G24" s="103">
        <v>12.081</v>
      </c>
      <c r="H24" s="152">
        <v>14.42</v>
      </c>
    </row>
    <row r="25" spans="2:8" ht="18.75" thickBot="1">
      <c r="B25" s="161" t="s">
        <v>151</v>
      </c>
      <c r="C25" s="162">
        <v>280</v>
      </c>
      <c r="D25" s="163">
        <v>23</v>
      </c>
      <c r="E25" s="164">
        <v>83782.782608695648</v>
      </c>
      <c r="F25" s="165">
        <v>29.38695652173913</v>
      </c>
      <c r="G25" s="166">
        <v>13.391304347826084</v>
      </c>
      <c r="H25" s="167">
        <v>17.45</v>
      </c>
    </row>
    <row r="26" spans="2:8" ht="18">
      <c r="D26" s="106" t="s">
        <v>152</v>
      </c>
      <c r="E26" s="107">
        <f>AVERAGE(E11:E25)</f>
        <v>83668.775486208091</v>
      </c>
      <c r="F26" s="108">
        <f>AVERAGE(F11:F25)</f>
        <v>28.414537429425042</v>
      </c>
      <c r="G26" s="109">
        <f>AVERAGE(G11:G25)</f>
        <v>12.012195402266112</v>
      </c>
      <c r="H26" s="109">
        <f>AVERAGE(H11:H25)</f>
        <v>14.491333333333333</v>
      </c>
    </row>
  </sheetData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8:M54"/>
  <sheetViews>
    <sheetView tabSelected="1" zoomScaleNormal="100" workbookViewId="0">
      <selection activeCell="G34" sqref="G34"/>
    </sheetView>
  </sheetViews>
  <sheetFormatPr defaultRowHeight="15"/>
  <cols>
    <col min="1" max="1" width="21" style="110" customWidth="1"/>
    <col min="2" max="2" width="13" style="110" customWidth="1"/>
    <col min="3" max="3" width="13.28515625" style="110" bestFit="1" customWidth="1"/>
    <col min="4" max="4" width="9.85546875" style="110" bestFit="1" customWidth="1"/>
    <col min="5" max="5" width="13" style="110" customWidth="1"/>
    <col min="6" max="6" width="10.140625" style="110" customWidth="1"/>
    <col min="7" max="8" width="14.85546875" style="110" bestFit="1" customWidth="1"/>
    <col min="9" max="16384" width="9.140625" style="110"/>
  </cols>
  <sheetData>
    <row r="8" spans="2:13" ht="15.75" thickBot="1"/>
    <row r="9" spans="2:13">
      <c r="B9" s="111"/>
      <c r="C9" s="112"/>
      <c r="D9" s="112"/>
      <c r="E9" s="112"/>
      <c r="F9" s="112"/>
      <c r="G9" s="112"/>
      <c r="H9" s="113"/>
    </row>
    <row r="10" spans="2:13">
      <c r="B10" s="114"/>
      <c r="C10" s="115"/>
      <c r="D10" s="115"/>
      <c r="E10" s="115"/>
      <c r="F10" s="115"/>
      <c r="G10" s="115"/>
      <c r="H10" s="116"/>
    </row>
    <row r="11" spans="2:13" ht="18">
      <c r="B11" s="114"/>
      <c r="C11" s="117"/>
      <c r="D11" s="115"/>
      <c r="E11" s="115"/>
      <c r="F11" s="115"/>
      <c r="G11" s="118"/>
      <c r="H11" s="119"/>
      <c r="L11" s="115"/>
      <c r="M11" s="115"/>
    </row>
    <row r="12" spans="2:13" ht="18">
      <c r="B12" s="114"/>
      <c r="C12" s="117"/>
      <c r="D12" s="115"/>
      <c r="E12" s="115"/>
      <c r="F12" s="115"/>
      <c r="G12" s="118"/>
      <c r="H12" s="119"/>
      <c r="L12" s="115"/>
      <c r="M12" s="115"/>
    </row>
    <row r="13" spans="2:13" ht="18">
      <c r="B13" s="114"/>
      <c r="C13" s="117"/>
      <c r="D13" s="115"/>
      <c r="E13" s="115"/>
      <c r="F13" s="115"/>
      <c r="G13" s="118"/>
      <c r="H13" s="119"/>
    </row>
    <row r="14" spans="2:13" ht="18">
      <c r="B14" s="114"/>
      <c r="C14" s="117"/>
      <c r="D14" s="115"/>
      <c r="E14" s="115"/>
      <c r="F14" s="115"/>
      <c r="G14" s="118"/>
      <c r="H14" s="119"/>
    </row>
    <row r="15" spans="2:13" ht="18">
      <c r="B15" s="114"/>
      <c r="C15" s="117"/>
      <c r="D15" s="115"/>
      <c r="E15" s="115"/>
      <c r="F15" s="115"/>
      <c r="G15" s="118"/>
      <c r="H15" s="119"/>
    </row>
    <row r="16" spans="2:13" ht="18">
      <c r="B16" s="114"/>
      <c r="C16" s="117"/>
      <c r="D16" s="115"/>
      <c r="E16" s="115"/>
      <c r="F16" s="115"/>
      <c r="G16" s="118"/>
      <c r="H16" s="119"/>
    </row>
    <row r="17" spans="1:8" ht="18">
      <c r="B17" s="114"/>
      <c r="C17" s="117"/>
      <c r="D17" s="115"/>
      <c r="E17" s="115"/>
      <c r="F17" s="115"/>
      <c r="G17" s="118"/>
      <c r="H17" s="119"/>
    </row>
    <row r="18" spans="1:8" ht="18">
      <c r="B18" s="114"/>
      <c r="C18" s="117"/>
      <c r="D18" s="115"/>
      <c r="E18" s="115"/>
      <c r="F18" s="115"/>
      <c r="G18" s="118"/>
      <c r="H18" s="119"/>
    </row>
    <row r="19" spans="1:8" ht="18">
      <c r="B19" s="114"/>
      <c r="C19" s="117"/>
      <c r="D19" s="115"/>
      <c r="E19" s="115"/>
      <c r="F19" s="115"/>
      <c r="G19" s="118"/>
      <c r="H19" s="119"/>
    </row>
    <row r="20" spans="1:8" ht="18">
      <c r="B20" s="114"/>
      <c r="C20" s="117"/>
      <c r="D20" s="115"/>
      <c r="E20" s="115"/>
      <c r="F20" s="115"/>
      <c r="G20" s="118"/>
      <c r="H20" s="119"/>
    </row>
    <row r="21" spans="1:8" ht="18.75" thickBot="1">
      <c r="B21" s="120"/>
      <c r="C21" s="121"/>
      <c r="D21" s="122"/>
      <c r="E21" s="122"/>
      <c r="F21" s="122"/>
      <c r="G21" s="123"/>
      <c r="H21" s="124"/>
    </row>
    <row r="22" spans="1:8" ht="18">
      <c r="D22" s="125"/>
      <c r="E22" s="126"/>
      <c r="F22" s="127"/>
      <c r="G22" s="128"/>
      <c r="H22" s="128"/>
    </row>
    <row r="32" spans="1:8">
      <c r="A32" s="129"/>
    </row>
    <row r="33" spans="1:11">
      <c r="A33" s="130"/>
    </row>
    <row r="36" spans="1:11" ht="20.25">
      <c r="A36" s="131" t="s">
        <v>155</v>
      </c>
      <c r="B36" s="132"/>
      <c r="C36" s="133"/>
      <c r="D36" s="134"/>
      <c r="E36" s="132"/>
      <c r="F36" s="132"/>
    </row>
    <row r="37" spans="1:11">
      <c r="A37" s="135"/>
      <c r="B37" s="132"/>
      <c r="C37" s="132"/>
      <c r="D37" s="132"/>
      <c r="E37" s="132"/>
      <c r="F37" s="132"/>
    </row>
    <row r="38" spans="1:11">
      <c r="A38" s="132"/>
      <c r="B38" s="132"/>
      <c r="C38" s="132"/>
      <c r="D38" s="132"/>
      <c r="E38" s="132"/>
      <c r="F38" s="132"/>
    </row>
    <row r="39" spans="1:11" s="137" customFormat="1" ht="31.5" customHeight="1" thickBot="1">
      <c r="A39" s="136" t="s">
        <v>15</v>
      </c>
      <c r="B39" s="136" t="s">
        <v>153</v>
      </c>
      <c r="C39" s="136" t="s">
        <v>154</v>
      </c>
      <c r="D39" s="136"/>
      <c r="E39" s="136" t="s">
        <v>154</v>
      </c>
      <c r="F39" s="136" t="s">
        <v>153</v>
      </c>
    </row>
    <row r="40" spans="1:11" ht="20.25">
      <c r="A40" s="150" t="s">
        <v>137</v>
      </c>
      <c r="B40" s="168"/>
      <c r="C40" s="168"/>
      <c r="D40" s="169"/>
      <c r="E40" s="177">
        <v>11.414687500000003</v>
      </c>
      <c r="F40" s="175">
        <v>26.595312500000002</v>
      </c>
      <c r="H40" s="138"/>
      <c r="I40" s="139"/>
      <c r="J40" s="140"/>
      <c r="K40" s="141"/>
    </row>
    <row r="41" spans="1:11" ht="20.25">
      <c r="A41" s="153" t="s">
        <v>138</v>
      </c>
      <c r="B41" s="168"/>
      <c r="C41" s="168"/>
      <c r="D41" s="169"/>
      <c r="E41" s="177">
        <v>11.175000000000001</v>
      </c>
      <c r="F41" s="175">
        <v>27.9</v>
      </c>
      <c r="H41" s="138"/>
      <c r="I41" s="139"/>
      <c r="J41" s="140"/>
      <c r="K41" s="141"/>
    </row>
    <row r="42" spans="1:11" ht="20.25">
      <c r="A42" s="153" t="s">
        <v>139</v>
      </c>
      <c r="B42" s="168"/>
      <c r="C42" s="168"/>
      <c r="D42" s="169"/>
      <c r="E42" s="177">
        <v>10.648999999999999</v>
      </c>
      <c r="F42" s="175">
        <v>32.42</v>
      </c>
      <c r="H42" s="138"/>
      <c r="I42" s="139"/>
      <c r="J42" s="140"/>
      <c r="K42" s="141"/>
    </row>
    <row r="43" spans="1:11" ht="20.25">
      <c r="A43" s="154" t="s">
        <v>140</v>
      </c>
      <c r="B43" s="168"/>
      <c r="C43" s="168"/>
      <c r="D43" s="169"/>
      <c r="E43" s="177">
        <v>10.824166666666665</v>
      </c>
      <c r="F43" s="175">
        <v>32.325000000000003</v>
      </c>
      <c r="H43" s="138"/>
      <c r="I43" s="139"/>
      <c r="J43" s="140"/>
      <c r="K43" s="141"/>
    </row>
    <row r="44" spans="1:11" ht="20.25">
      <c r="A44" s="154" t="s">
        <v>141</v>
      </c>
      <c r="B44" s="168"/>
      <c r="C44" s="168"/>
      <c r="D44" s="169"/>
      <c r="E44" s="177">
        <v>11.50029411764706</v>
      </c>
      <c r="F44" s="175">
        <v>27.776470588235298</v>
      </c>
      <c r="H44" s="138"/>
      <c r="I44" s="139"/>
      <c r="J44" s="140"/>
      <c r="K44" s="141"/>
    </row>
    <row r="45" spans="1:11" ht="20.25">
      <c r="A45" s="154" t="s">
        <v>142</v>
      </c>
      <c r="B45" s="168"/>
      <c r="C45" s="168"/>
      <c r="D45" s="169"/>
      <c r="E45" s="177">
        <v>12.755428571428572</v>
      </c>
      <c r="F45" s="175">
        <v>27.74</v>
      </c>
      <c r="H45" s="138"/>
      <c r="I45" s="139"/>
      <c r="J45" s="140"/>
      <c r="K45" s="141"/>
    </row>
    <row r="46" spans="1:11" ht="20.25">
      <c r="A46" s="142" t="s">
        <v>143</v>
      </c>
      <c r="B46" s="168"/>
      <c r="C46" s="168"/>
      <c r="D46" s="169"/>
      <c r="E46" s="177">
        <v>12.625588235294122</v>
      </c>
      <c r="F46" s="175">
        <v>27.685294117647057</v>
      </c>
      <c r="H46" s="138"/>
      <c r="I46" s="139"/>
      <c r="J46" s="140"/>
      <c r="K46" s="141"/>
    </row>
    <row r="47" spans="1:11" ht="20.25">
      <c r="A47" s="142" t="s">
        <v>144</v>
      </c>
      <c r="B47" s="168"/>
      <c r="C47" s="168"/>
      <c r="D47" s="169"/>
      <c r="E47" s="177">
        <v>11.815217391304346</v>
      </c>
      <c r="F47" s="175">
        <v>27.173913043478265</v>
      </c>
      <c r="H47" s="138"/>
      <c r="I47" s="139"/>
      <c r="J47" s="140"/>
      <c r="K47" s="141"/>
    </row>
    <row r="48" spans="1:11" ht="20.25">
      <c r="A48" s="142" t="s">
        <v>145</v>
      </c>
      <c r="B48" s="170"/>
      <c r="C48" s="170"/>
      <c r="D48" s="171"/>
      <c r="E48" s="177">
        <v>12.313939393939396</v>
      </c>
      <c r="F48" s="175">
        <v>27.487878787878788</v>
      </c>
    </row>
    <row r="49" spans="1:6" ht="20.25">
      <c r="A49" s="156" t="s">
        <v>146</v>
      </c>
      <c r="B49" s="172"/>
      <c r="C49" s="170"/>
      <c r="D49" s="171"/>
      <c r="E49" s="177">
        <v>11.144444444444444</v>
      </c>
      <c r="F49" s="175">
        <v>28.033333333333331</v>
      </c>
    </row>
    <row r="50" spans="1:6" ht="20.25">
      <c r="A50" s="157" t="s">
        <v>147</v>
      </c>
      <c r="B50" s="170"/>
      <c r="C50" s="170"/>
      <c r="D50" s="171"/>
      <c r="E50" s="177">
        <v>12.941818181818183</v>
      </c>
      <c r="F50" s="175">
        <v>27.43181818181818</v>
      </c>
    </row>
    <row r="51" spans="1:6" ht="20.25">
      <c r="A51" s="158" t="s">
        <v>148</v>
      </c>
      <c r="B51" s="173"/>
      <c r="C51" s="173"/>
      <c r="D51" s="171"/>
      <c r="E51" s="177">
        <v>12.758461538461539</v>
      </c>
      <c r="F51" s="175">
        <v>25.976923076923079</v>
      </c>
    </row>
    <row r="52" spans="1:6" ht="20.25">
      <c r="A52" s="159" t="s">
        <v>149</v>
      </c>
      <c r="B52" s="173"/>
      <c r="C52" s="173"/>
      <c r="D52" s="171"/>
      <c r="E52" s="177">
        <v>12.792580645161292</v>
      </c>
      <c r="F52" s="175">
        <v>28.145161290322584</v>
      </c>
    </row>
    <row r="53" spans="1:6" ht="18">
      <c r="A53" s="160" t="s">
        <v>150</v>
      </c>
      <c r="E53" s="174">
        <v>12.081</v>
      </c>
      <c r="F53" s="176">
        <v>30.139999999999997</v>
      </c>
    </row>
    <row r="54" spans="1:6" ht="18.75" thickBot="1">
      <c r="A54" s="161" t="s">
        <v>151</v>
      </c>
      <c r="E54" s="174">
        <v>13.391304347826084</v>
      </c>
      <c r="F54" s="176">
        <v>29.38695652173913</v>
      </c>
    </row>
  </sheetData>
  <pageMargins left="0.70866141732283472" right="0.51181102362204722" top="0.82677165354330717" bottom="0.78740157480314965" header="0.51181102362204722" footer="0.51181102362204722"/>
  <pageSetup paperSize="9" scale="89" orientation="landscape" horizontalDpi="300" r:id="rId1"/>
  <headerFooter alignWithMargins="0">
    <oddHeader>&amp;L&amp;G&amp;CPage &amp;P</oddHeader>
    <oddFooter>&amp;L&amp;D&amp;T&amp;R&amp;F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62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59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84267</v>
      </c>
      <c r="F15" s="40">
        <v>149.5</v>
      </c>
      <c r="G15" s="40">
        <v>7.5</v>
      </c>
      <c r="H15" s="41">
        <v>1453</v>
      </c>
      <c r="I15" s="42">
        <v>23.6</v>
      </c>
      <c r="J15" s="43">
        <f t="shared" ref="J15:J38" si="1">(H15*10/(F15*G15))</f>
        <v>12.958751393534003</v>
      </c>
      <c r="K15" s="44">
        <f t="shared" ref="K15:K38" si="2">ROUND(J15*(1-((I15-14)/86)),2)</f>
        <v>11.51</v>
      </c>
      <c r="L15" s="45">
        <f t="shared" ref="L15:L38" si="3">ROUND(J15*(1-((I15-15)/85)),2)</f>
        <v>11.65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53">
        <v>86133</v>
      </c>
      <c r="F22" s="54">
        <v>177.4</v>
      </c>
      <c r="G22" s="54">
        <v>7.5</v>
      </c>
      <c r="H22" s="55">
        <v>2094</v>
      </c>
      <c r="I22" s="56">
        <v>32.200000000000003</v>
      </c>
      <c r="J22" s="43">
        <f t="shared" si="1"/>
        <v>15.738444193912063</v>
      </c>
      <c r="K22" s="44">
        <f t="shared" si="2"/>
        <v>12.41</v>
      </c>
      <c r="L22" s="45">
        <f t="shared" si="3"/>
        <v>12.55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88000</v>
      </c>
      <c r="F23" s="40">
        <v>152.6</v>
      </c>
      <c r="G23" s="40">
        <v>7.5</v>
      </c>
      <c r="H23" s="41">
        <v>1486</v>
      </c>
      <c r="I23" s="42">
        <v>23.9</v>
      </c>
      <c r="J23" s="43">
        <f t="shared" si="1"/>
        <v>12.983835736129315</v>
      </c>
      <c r="K23" s="44">
        <f t="shared" si="2"/>
        <v>11.49</v>
      </c>
      <c r="L23" s="45">
        <f t="shared" si="3"/>
        <v>11.62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/>
      <c r="F25" s="40">
        <v>155.69999999999999</v>
      </c>
      <c r="G25" s="40">
        <v>7.5</v>
      </c>
      <c r="H25" s="41">
        <v>1701</v>
      </c>
      <c r="I25" s="42">
        <v>24.4</v>
      </c>
      <c r="J25" s="43">
        <f t="shared" si="1"/>
        <v>14.566473988439306</v>
      </c>
      <c r="K25" s="44">
        <f t="shared" si="2"/>
        <v>12.8</v>
      </c>
      <c r="L25" s="45">
        <f t="shared" si="3"/>
        <v>12.96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84267</v>
      </c>
      <c r="F26" s="40">
        <v>158.80000000000001</v>
      </c>
      <c r="G26" s="40">
        <v>7.5</v>
      </c>
      <c r="H26" s="41">
        <v>1635</v>
      </c>
      <c r="I26" s="42">
        <v>25.1</v>
      </c>
      <c r="J26" s="43">
        <f t="shared" si="1"/>
        <v>13.727959697732997</v>
      </c>
      <c r="K26" s="44">
        <f t="shared" si="2"/>
        <v>11.96</v>
      </c>
      <c r="L26" s="45">
        <f t="shared" si="3"/>
        <v>12.1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86133</v>
      </c>
      <c r="F30" s="40">
        <v>161.9</v>
      </c>
      <c r="G30" s="40">
        <v>7.5</v>
      </c>
      <c r="H30" s="41">
        <v>1732</v>
      </c>
      <c r="I30" s="42">
        <v>24.3</v>
      </c>
      <c r="J30" s="43">
        <f t="shared" si="1"/>
        <v>14.263948939674696</v>
      </c>
      <c r="K30" s="44">
        <f t="shared" si="2"/>
        <v>12.56</v>
      </c>
      <c r="L30" s="45">
        <f t="shared" si="3"/>
        <v>12.7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86133</v>
      </c>
      <c r="F34" s="40">
        <v>165</v>
      </c>
      <c r="G34" s="40">
        <v>7.5</v>
      </c>
      <c r="H34" s="41">
        <v>1956</v>
      </c>
      <c r="I34" s="42">
        <v>23.9</v>
      </c>
      <c r="J34" s="43">
        <f t="shared" si="1"/>
        <v>15.806060606060607</v>
      </c>
      <c r="K34" s="44">
        <f t="shared" si="2"/>
        <v>13.99</v>
      </c>
      <c r="L34" s="45">
        <f t="shared" si="3"/>
        <v>14.15</v>
      </c>
    </row>
    <row r="35" spans="3:12" ht="15">
      <c r="C35" s="52">
        <v>25</v>
      </c>
      <c r="D35" s="59" t="s">
        <v>51</v>
      </c>
      <c r="E35" s="58"/>
      <c r="F35" s="40"/>
      <c r="G35" s="40"/>
      <c r="H35" s="41"/>
      <c r="I35" s="42"/>
      <c r="J35" s="43"/>
      <c r="K35" s="44"/>
      <c r="L35" s="45"/>
    </row>
    <row r="36" spans="3:12" ht="15">
      <c r="C36" s="52">
        <v>26</v>
      </c>
      <c r="D36" s="60" t="s">
        <v>52</v>
      </c>
      <c r="E36" s="58">
        <v>88000</v>
      </c>
      <c r="F36" s="40">
        <v>168.1</v>
      </c>
      <c r="G36" s="40">
        <v>7.5</v>
      </c>
      <c r="H36" s="41">
        <v>1969</v>
      </c>
      <c r="I36" s="42">
        <v>27.6</v>
      </c>
      <c r="J36" s="43">
        <f t="shared" si="1"/>
        <v>15.617687884195915</v>
      </c>
      <c r="K36" s="44">
        <f t="shared" si="2"/>
        <v>13.15</v>
      </c>
      <c r="L36" s="45">
        <f t="shared" si="3"/>
        <v>13.3</v>
      </c>
    </row>
    <row r="37" spans="3:12" ht="15">
      <c r="C37" s="52">
        <v>27</v>
      </c>
      <c r="D37" s="59" t="s">
        <v>53</v>
      </c>
      <c r="E37" s="58">
        <v>86933</v>
      </c>
      <c r="F37" s="40">
        <v>171.2</v>
      </c>
      <c r="G37" s="40">
        <v>7.5</v>
      </c>
      <c r="H37" s="41">
        <v>2269</v>
      </c>
      <c r="I37" s="42">
        <v>31.2</v>
      </c>
      <c r="J37" s="43">
        <f t="shared" si="1"/>
        <v>17.671339563862929</v>
      </c>
      <c r="K37" s="44">
        <f t="shared" si="2"/>
        <v>14.14</v>
      </c>
      <c r="L37" s="45">
        <f t="shared" si="3"/>
        <v>14.3</v>
      </c>
    </row>
    <row r="38" spans="3:12" ht="15">
      <c r="C38" s="52">
        <v>28</v>
      </c>
      <c r="D38" s="60" t="s">
        <v>54</v>
      </c>
      <c r="E38" s="58">
        <v>88000</v>
      </c>
      <c r="F38" s="40">
        <v>174.3</v>
      </c>
      <c r="G38" s="40">
        <v>7.3</v>
      </c>
      <c r="H38" s="41">
        <v>2332</v>
      </c>
      <c r="I38" s="42">
        <v>30.4</v>
      </c>
      <c r="J38" s="43">
        <f t="shared" si="1"/>
        <v>18.327713987063714</v>
      </c>
      <c r="K38" s="44">
        <f t="shared" si="2"/>
        <v>14.83</v>
      </c>
      <c r="L38" s="45">
        <f t="shared" si="3"/>
        <v>15.01</v>
      </c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26.659999999999997</v>
      </c>
      <c r="J40" s="71">
        <f t="shared" ref="J40:L40" si="4">AVERAGE(J11:J39)</f>
        <v>15.166221599060554</v>
      </c>
      <c r="K40" s="71">
        <f t="shared" si="4"/>
        <v>12.884</v>
      </c>
      <c r="L40" s="71">
        <f t="shared" si="4"/>
        <v>13.034000000000001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63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64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90667</v>
      </c>
      <c r="F15" s="40">
        <v>228.6</v>
      </c>
      <c r="G15" s="40">
        <v>4.5</v>
      </c>
      <c r="H15" s="41">
        <v>1428</v>
      </c>
      <c r="I15" s="42">
        <v>30</v>
      </c>
      <c r="J15" s="43">
        <f t="shared" ref="J15:J38" si="1">(H15*10/(F15*G15))</f>
        <v>13.881598133566637</v>
      </c>
      <c r="K15" s="44">
        <f t="shared" ref="K15:K38" si="2">ROUND(J15*(1-((I15-14)/86)),2)</f>
        <v>11.3</v>
      </c>
      <c r="L15" s="45">
        <f t="shared" ref="L15:L38" si="3">ROUND(J15*(1-((I15-15)/85)),2)</f>
        <v>11.43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2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7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88800</v>
      </c>
      <c r="F23" s="40">
        <v>228.7</v>
      </c>
      <c r="G23" s="40">
        <v>4.5</v>
      </c>
      <c r="H23" s="41">
        <v>1449</v>
      </c>
      <c r="I23" s="42">
        <v>29.5</v>
      </c>
      <c r="J23" s="43">
        <f t="shared" si="1"/>
        <v>14.079580236117186</v>
      </c>
      <c r="K23" s="44">
        <f t="shared" si="2"/>
        <v>11.54</v>
      </c>
      <c r="L23" s="45">
        <f t="shared" si="3"/>
        <v>11.68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89600</v>
      </c>
      <c r="F25" s="40">
        <v>228.8</v>
      </c>
      <c r="G25" s="40">
        <v>4.5</v>
      </c>
      <c r="H25" s="41">
        <v>1679</v>
      </c>
      <c r="I25" s="42">
        <v>27.7</v>
      </c>
      <c r="J25" s="43">
        <f t="shared" si="1"/>
        <v>16.307303807303803</v>
      </c>
      <c r="K25" s="44">
        <f t="shared" si="2"/>
        <v>13.71</v>
      </c>
      <c r="L25" s="45">
        <f t="shared" si="3"/>
        <v>13.87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88000</v>
      </c>
      <c r="F26" s="40">
        <v>228.9</v>
      </c>
      <c r="G26" s="40">
        <v>4.5</v>
      </c>
      <c r="H26" s="41">
        <v>1724</v>
      </c>
      <c r="I26" s="42">
        <v>28.3</v>
      </c>
      <c r="J26" s="43">
        <f t="shared" si="1"/>
        <v>16.737051599436921</v>
      </c>
      <c r="K26" s="44">
        <f t="shared" si="2"/>
        <v>13.95</v>
      </c>
      <c r="L26" s="45">
        <f t="shared" si="3"/>
        <v>14.12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90667</v>
      </c>
      <c r="F30" s="40">
        <v>229</v>
      </c>
      <c r="G30" s="40">
        <v>4.5</v>
      </c>
      <c r="H30" s="41">
        <v>1604</v>
      </c>
      <c r="I30" s="42">
        <v>28.4</v>
      </c>
      <c r="J30" s="43">
        <f t="shared" si="1"/>
        <v>15.565259582726831</v>
      </c>
      <c r="K30" s="44">
        <f t="shared" si="2"/>
        <v>12.96</v>
      </c>
      <c r="L30" s="45">
        <f t="shared" si="3"/>
        <v>13.11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86933</v>
      </c>
      <c r="F34" s="40">
        <v>229.1</v>
      </c>
      <c r="G34" s="40">
        <v>4.5</v>
      </c>
      <c r="H34" s="41">
        <v>1457</v>
      </c>
      <c r="I34" s="42">
        <v>25.9</v>
      </c>
      <c r="J34" s="43">
        <f t="shared" si="1"/>
        <v>14.132596149182792</v>
      </c>
      <c r="K34" s="44">
        <f t="shared" si="2"/>
        <v>12.18</v>
      </c>
      <c r="L34" s="45">
        <f t="shared" si="3"/>
        <v>12.32</v>
      </c>
    </row>
    <row r="35" spans="3:12" ht="15">
      <c r="C35" s="52">
        <v>25</v>
      </c>
      <c r="D35" s="59" t="s">
        <v>51</v>
      </c>
      <c r="E35" s="58"/>
      <c r="F35" s="40"/>
      <c r="G35" s="40"/>
      <c r="H35" s="41"/>
      <c r="I35" s="42"/>
      <c r="J35" s="43"/>
      <c r="K35" s="44"/>
      <c r="L35" s="45"/>
    </row>
    <row r="36" spans="3:12" ht="15">
      <c r="C36" s="52">
        <v>26</v>
      </c>
      <c r="D36" s="60" t="s">
        <v>52</v>
      </c>
      <c r="E36" s="58">
        <v>88800</v>
      </c>
      <c r="F36" s="40">
        <v>229.2</v>
      </c>
      <c r="G36" s="40">
        <v>4.5</v>
      </c>
      <c r="H36" s="41">
        <v>1277</v>
      </c>
      <c r="I36" s="42">
        <v>27</v>
      </c>
      <c r="J36" s="43">
        <f t="shared" si="1"/>
        <v>12.381229396936204</v>
      </c>
      <c r="K36" s="44">
        <f t="shared" si="2"/>
        <v>10.51</v>
      </c>
      <c r="L36" s="45">
        <f t="shared" si="3"/>
        <v>10.63</v>
      </c>
    </row>
    <row r="37" spans="3:12" ht="15">
      <c r="C37" s="52">
        <v>27</v>
      </c>
      <c r="D37" s="59" t="s">
        <v>53</v>
      </c>
      <c r="E37" s="58">
        <v>88800</v>
      </c>
      <c r="F37" s="40">
        <v>229.3</v>
      </c>
      <c r="G37" s="40">
        <v>4.5</v>
      </c>
      <c r="H37" s="41">
        <v>1330</v>
      </c>
      <c r="I37" s="42">
        <v>26.5</v>
      </c>
      <c r="J37" s="43">
        <f t="shared" si="1"/>
        <v>12.889470368755147</v>
      </c>
      <c r="K37" s="44">
        <f t="shared" si="2"/>
        <v>11.02</v>
      </c>
      <c r="L37" s="45">
        <f t="shared" si="3"/>
        <v>11.15</v>
      </c>
    </row>
    <row r="38" spans="3:12" ht="15">
      <c r="C38" s="52">
        <v>28</v>
      </c>
      <c r="D38" s="60" t="s">
        <v>54</v>
      </c>
      <c r="E38" s="58">
        <v>86933</v>
      </c>
      <c r="F38" s="40">
        <v>229.4</v>
      </c>
      <c r="G38" s="40">
        <v>4.5</v>
      </c>
      <c r="H38" s="41">
        <v>1464</v>
      </c>
      <c r="I38" s="42">
        <v>26.2</v>
      </c>
      <c r="J38" s="43">
        <f t="shared" si="1"/>
        <v>14.181923859343215</v>
      </c>
      <c r="K38" s="44">
        <f t="shared" si="2"/>
        <v>12.17</v>
      </c>
      <c r="L38" s="45">
        <f t="shared" si="3"/>
        <v>12.31</v>
      </c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27.722222222222221</v>
      </c>
      <c r="J40" s="71">
        <f t="shared" ref="J40:L40" si="4">AVERAGE(J11:J39)</f>
        <v>14.46177923704097</v>
      </c>
      <c r="K40" s="71">
        <f t="shared" si="4"/>
        <v>12.148888888888889</v>
      </c>
      <c r="L40" s="71">
        <f t="shared" si="4"/>
        <v>12.291111111111112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65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66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81600</v>
      </c>
      <c r="F15" s="40">
        <v>233.9</v>
      </c>
      <c r="G15" s="40">
        <v>6</v>
      </c>
      <c r="H15" s="41">
        <v>1913</v>
      </c>
      <c r="I15" s="42">
        <v>25.6</v>
      </c>
      <c r="J15" s="43">
        <f t="shared" ref="J15:J38" si="1">(H15*10/(F15*G15))</f>
        <v>13.631181416559782</v>
      </c>
      <c r="K15" s="44">
        <f t="shared" ref="K15:K38" si="2">ROUND(J15*(1-((I15-14)/86)),2)</f>
        <v>11.79</v>
      </c>
      <c r="L15" s="45">
        <f t="shared" ref="L15:L38" si="3">ROUND(J15*(1-((I15-15)/85)),2)</f>
        <v>11.93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78933</v>
      </c>
      <c r="F23" s="40">
        <v>232.9</v>
      </c>
      <c r="G23" s="40">
        <v>6</v>
      </c>
      <c r="H23" s="41">
        <v>1733</v>
      </c>
      <c r="I23" s="42">
        <v>25.3</v>
      </c>
      <c r="J23" s="43">
        <f t="shared" si="1"/>
        <v>12.401602976957205</v>
      </c>
      <c r="K23" s="44">
        <f t="shared" si="2"/>
        <v>10.77</v>
      </c>
      <c r="L23" s="45">
        <f t="shared" si="3"/>
        <v>10.9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81600</v>
      </c>
      <c r="F25" s="40">
        <v>231.9</v>
      </c>
      <c r="G25" s="40">
        <v>6</v>
      </c>
      <c r="H25" s="41">
        <v>1965</v>
      </c>
      <c r="I25" s="42">
        <v>25.7</v>
      </c>
      <c r="J25" s="43">
        <f t="shared" si="1"/>
        <v>14.122466580422595</v>
      </c>
      <c r="K25" s="44">
        <f t="shared" si="2"/>
        <v>12.2</v>
      </c>
      <c r="L25" s="45">
        <f t="shared" si="3"/>
        <v>12.34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82667</v>
      </c>
      <c r="F26" s="40">
        <v>230.9</v>
      </c>
      <c r="G26" s="40">
        <v>6</v>
      </c>
      <c r="H26" s="41">
        <v>2114</v>
      </c>
      <c r="I26" s="42">
        <v>23.4</v>
      </c>
      <c r="J26" s="43">
        <f t="shared" si="1"/>
        <v>15.259130936913525</v>
      </c>
      <c r="K26" s="44">
        <f t="shared" si="2"/>
        <v>13.59</v>
      </c>
      <c r="L26" s="45">
        <f t="shared" si="3"/>
        <v>13.75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80000</v>
      </c>
      <c r="F30" s="40">
        <v>229.9</v>
      </c>
      <c r="G30" s="40">
        <v>6</v>
      </c>
      <c r="H30" s="41">
        <v>2002</v>
      </c>
      <c r="I30" s="42">
        <v>24.4</v>
      </c>
      <c r="J30" s="43">
        <f t="shared" si="1"/>
        <v>14.513556618819775</v>
      </c>
      <c r="K30" s="44">
        <f t="shared" si="2"/>
        <v>12.76</v>
      </c>
      <c r="L30" s="45">
        <f t="shared" si="3"/>
        <v>12.91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82667</v>
      </c>
      <c r="F34" s="40">
        <v>228.9</v>
      </c>
      <c r="G34" s="40">
        <v>6</v>
      </c>
      <c r="H34" s="41">
        <v>2024</v>
      </c>
      <c r="I34" s="42">
        <v>24.4</v>
      </c>
      <c r="J34" s="43">
        <f t="shared" si="1"/>
        <v>14.737148682102809</v>
      </c>
      <c r="K34" s="44">
        <f t="shared" si="2"/>
        <v>12.95</v>
      </c>
      <c r="L34" s="45">
        <f t="shared" si="3"/>
        <v>13.11</v>
      </c>
    </row>
    <row r="35" spans="3:12" ht="15">
      <c r="C35" s="52">
        <v>25</v>
      </c>
      <c r="D35" s="59" t="s">
        <v>51</v>
      </c>
      <c r="E35" s="58"/>
      <c r="F35" s="40"/>
      <c r="G35" s="40"/>
      <c r="H35" s="41"/>
      <c r="I35" s="42"/>
      <c r="J35" s="43"/>
      <c r="K35" s="44"/>
      <c r="L35" s="45"/>
    </row>
    <row r="36" spans="3:12" ht="15">
      <c r="C36" s="52">
        <v>26</v>
      </c>
      <c r="D36" s="60" t="s">
        <v>52</v>
      </c>
      <c r="E36" s="58">
        <v>82667</v>
      </c>
      <c r="F36" s="40">
        <v>227.9</v>
      </c>
      <c r="G36" s="40">
        <v>6</v>
      </c>
      <c r="H36" s="41">
        <v>2131</v>
      </c>
      <c r="I36" s="42">
        <v>25.2</v>
      </c>
      <c r="J36" s="43">
        <f t="shared" si="1"/>
        <v>15.584320608454</v>
      </c>
      <c r="K36" s="44">
        <f t="shared" si="2"/>
        <v>13.55</v>
      </c>
      <c r="L36" s="45">
        <f t="shared" si="3"/>
        <v>13.71</v>
      </c>
    </row>
    <row r="37" spans="3:12" ht="15">
      <c r="C37" s="52">
        <v>27</v>
      </c>
      <c r="D37" s="59" t="s">
        <v>53</v>
      </c>
      <c r="E37" s="58">
        <v>84267</v>
      </c>
      <c r="F37" s="40">
        <v>226.9</v>
      </c>
      <c r="G37" s="40">
        <v>6</v>
      </c>
      <c r="H37" s="41">
        <v>2181</v>
      </c>
      <c r="I37" s="42">
        <v>26</v>
      </c>
      <c r="J37" s="43">
        <f t="shared" si="1"/>
        <v>16.020273248126927</v>
      </c>
      <c r="K37" s="44">
        <f t="shared" si="2"/>
        <v>13.78</v>
      </c>
      <c r="L37" s="45">
        <f t="shared" si="3"/>
        <v>13.95</v>
      </c>
    </row>
    <row r="38" spans="3:12" ht="15">
      <c r="C38" s="52">
        <v>28</v>
      </c>
      <c r="D38" s="60" t="s">
        <v>54</v>
      </c>
      <c r="E38" s="58">
        <v>81600</v>
      </c>
      <c r="F38" s="40">
        <v>225.9</v>
      </c>
      <c r="G38" s="40">
        <v>6</v>
      </c>
      <c r="H38" s="41">
        <v>2190</v>
      </c>
      <c r="I38" s="42">
        <v>27.6</v>
      </c>
      <c r="J38" s="43">
        <f t="shared" si="1"/>
        <v>16.157591854803009</v>
      </c>
      <c r="K38" s="44">
        <f t="shared" si="2"/>
        <v>13.6</v>
      </c>
      <c r="L38" s="45">
        <f t="shared" si="3"/>
        <v>13.76</v>
      </c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25.288888888888888</v>
      </c>
      <c r="J40" s="71">
        <f t="shared" ref="J40:L40" si="4">AVERAGE(J11:J39)</f>
        <v>14.714141435906624</v>
      </c>
      <c r="K40" s="71">
        <f t="shared" si="4"/>
        <v>12.776666666666664</v>
      </c>
      <c r="L40" s="71">
        <f t="shared" si="4"/>
        <v>12.92888888888889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67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68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81600</v>
      </c>
      <c r="F15" s="40">
        <v>547.5</v>
      </c>
      <c r="G15" s="73">
        <v>3.75</v>
      </c>
      <c r="H15" s="41">
        <v>2340</v>
      </c>
      <c r="I15" s="42">
        <v>31.1</v>
      </c>
      <c r="J15" s="43">
        <f t="shared" ref="J15:J38" si="1">(H15*10/(F15*G15))</f>
        <v>11.397260273972602</v>
      </c>
      <c r="K15" s="44">
        <f t="shared" ref="K15:K38" si="2">ROUND(J15*(1-((I15-14)/86)),2)</f>
        <v>9.1300000000000008</v>
      </c>
      <c r="L15" s="45">
        <f t="shared" ref="L15:L38" si="3">ROUND(J15*(1-((I15-15)/85)),2)</f>
        <v>9.24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80800</v>
      </c>
      <c r="F23" s="40">
        <v>549.20000000000005</v>
      </c>
      <c r="G23" s="73">
        <v>3.75</v>
      </c>
      <c r="H23" s="41">
        <v>2821</v>
      </c>
      <c r="I23" s="42">
        <v>31.1</v>
      </c>
      <c r="J23" s="43">
        <f t="shared" si="1"/>
        <v>13.697499393056567</v>
      </c>
      <c r="K23" s="44">
        <f t="shared" si="2"/>
        <v>10.97</v>
      </c>
      <c r="L23" s="45">
        <f t="shared" si="3"/>
        <v>11.1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82667</v>
      </c>
      <c r="F25" s="40">
        <v>550.9</v>
      </c>
      <c r="G25" s="73">
        <v>3.75</v>
      </c>
      <c r="H25" s="41">
        <v>3061</v>
      </c>
      <c r="I25" s="42">
        <v>32.9</v>
      </c>
      <c r="J25" s="43">
        <f t="shared" si="1"/>
        <v>14.816966176559569</v>
      </c>
      <c r="K25" s="44">
        <f t="shared" si="2"/>
        <v>11.56</v>
      </c>
      <c r="L25" s="45">
        <f t="shared" si="3"/>
        <v>11.7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84267</v>
      </c>
      <c r="F26" s="40">
        <v>552.6</v>
      </c>
      <c r="G26" s="73">
        <v>3.75</v>
      </c>
      <c r="H26" s="41">
        <v>2787</v>
      </c>
      <c r="I26" s="42">
        <v>32.700000000000003</v>
      </c>
      <c r="J26" s="43">
        <f t="shared" si="1"/>
        <v>13.449149475208108</v>
      </c>
      <c r="K26" s="44">
        <f t="shared" si="2"/>
        <v>10.52</v>
      </c>
      <c r="L26" s="45">
        <f t="shared" si="3"/>
        <v>10.65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82667</v>
      </c>
      <c r="F30" s="40">
        <v>554.29999999999995</v>
      </c>
      <c r="G30" s="73">
        <v>3.75</v>
      </c>
      <c r="H30" s="41">
        <v>2756</v>
      </c>
      <c r="I30" s="42">
        <v>33.4</v>
      </c>
      <c r="J30" s="43">
        <f t="shared" si="1"/>
        <v>13.258764808467136</v>
      </c>
      <c r="K30" s="44">
        <f t="shared" si="2"/>
        <v>10.27</v>
      </c>
      <c r="L30" s="45">
        <f t="shared" si="3"/>
        <v>10.39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83467</v>
      </c>
      <c r="F34" s="40">
        <v>556</v>
      </c>
      <c r="G34" s="73">
        <v>3.75</v>
      </c>
      <c r="H34" s="41">
        <v>3288</v>
      </c>
      <c r="I34" s="42">
        <v>33.5</v>
      </c>
      <c r="J34" s="43">
        <f t="shared" si="1"/>
        <v>15.76978417266187</v>
      </c>
      <c r="K34" s="44">
        <f t="shared" si="2"/>
        <v>12.19</v>
      </c>
      <c r="L34" s="45">
        <f t="shared" si="3"/>
        <v>12.34</v>
      </c>
    </row>
    <row r="35" spans="3:12" ht="15">
      <c r="C35" s="52">
        <v>25</v>
      </c>
      <c r="D35" s="59" t="s">
        <v>51</v>
      </c>
      <c r="E35" s="58"/>
      <c r="F35" s="40"/>
      <c r="G35" s="40"/>
      <c r="H35" s="41"/>
      <c r="I35" s="42"/>
      <c r="J35" s="43"/>
      <c r="K35" s="44"/>
      <c r="L35" s="45"/>
    </row>
    <row r="36" spans="3:12" ht="15">
      <c r="C36" s="52">
        <v>26</v>
      </c>
      <c r="D36" s="60" t="s">
        <v>52</v>
      </c>
      <c r="E36" s="58">
        <v>84667</v>
      </c>
      <c r="F36" s="40">
        <v>557.70000000000005</v>
      </c>
      <c r="G36" s="73">
        <v>3.75</v>
      </c>
      <c r="H36" s="41">
        <v>3056</v>
      </c>
      <c r="I36" s="42">
        <v>34.299999999999997</v>
      </c>
      <c r="J36" s="43">
        <f t="shared" si="1"/>
        <v>14.612396150857689</v>
      </c>
      <c r="K36" s="44">
        <f t="shared" si="2"/>
        <v>11.16</v>
      </c>
      <c r="L36" s="45">
        <f t="shared" si="3"/>
        <v>11.29</v>
      </c>
    </row>
    <row r="37" spans="3:12" ht="15">
      <c r="C37" s="52">
        <v>27</v>
      </c>
      <c r="D37" s="59" t="s">
        <v>53</v>
      </c>
      <c r="E37" s="58">
        <v>82667</v>
      </c>
      <c r="F37" s="40">
        <v>559.4</v>
      </c>
      <c r="G37" s="73">
        <v>3.75</v>
      </c>
      <c r="H37" s="41">
        <v>2790</v>
      </c>
      <c r="I37" s="42">
        <v>35.4</v>
      </c>
      <c r="J37" s="43">
        <f t="shared" si="1"/>
        <v>13.299964247407937</v>
      </c>
      <c r="K37" s="44">
        <f t="shared" si="2"/>
        <v>9.99</v>
      </c>
      <c r="L37" s="45">
        <f t="shared" si="3"/>
        <v>10.11</v>
      </c>
    </row>
    <row r="38" spans="3:12" ht="15">
      <c r="C38" s="52">
        <v>28</v>
      </c>
      <c r="D38" s="60" t="s">
        <v>54</v>
      </c>
      <c r="E38" s="58">
        <v>80800</v>
      </c>
      <c r="F38" s="40">
        <v>561.1</v>
      </c>
      <c r="G38" s="73">
        <v>3.75</v>
      </c>
      <c r="H38" s="41">
        <v>2727</v>
      </c>
      <c r="I38" s="42">
        <v>32.5</v>
      </c>
      <c r="J38" s="43">
        <f t="shared" si="1"/>
        <v>12.960256638745321</v>
      </c>
      <c r="K38" s="44">
        <f t="shared" si="2"/>
        <v>10.17</v>
      </c>
      <c r="L38" s="45">
        <f t="shared" si="3"/>
        <v>10.29</v>
      </c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32.988888888888887</v>
      </c>
      <c r="J40" s="71">
        <f t="shared" ref="J40:L40" si="4">AVERAGE(J11:J39)</f>
        <v>13.695782370770758</v>
      </c>
      <c r="K40" s="71">
        <f t="shared" si="4"/>
        <v>10.662222222222221</v>
      </c>
      <c r="L40" s="71">
        <f t="shared" si="4"/>
        <v>10.790000000000001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69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70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82667</v>
      </c>
      <c r="F23" s="40">
        <v>251.5</v>
      </c>
      <c r="G23" s="40">
        <v>9</v>
      </c>
      <c r="H23" s="41">
        <v>3404</v>
      </c>
      <c r="I23" s="42">
        <v>32.200000000000003</v>
      </c>
      <c r="J23" s="43">
        <f t="shared" ref="J23:J38" si="1">(H23*10/(F23*G23))</f>
        <v>15.038656947205656</v>
      </c>
      <c r="K23" s="44">
        <f t="shared" ref="K23:K38" si="2">ROUND(J23*(1-((I23-14)/86)),2)</f>
        <v>11.86</v>
      </c>
      <c r="L23" s="45">
        <f t="shared" ref="L23:L38" si="3">ROUND(J23*(1-((I23-15)/85)),2)</f>
        <v>12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85333</v>
      </c>
      <c r="F25" s="40">
        <v>251.7</v>
      </c>
      <c r="G25" s="40">
        <v>9</v>
      </c>
      <c r="H25" s="41">
        <v>4021</v>
      </c>
      <c r="I25" s="42">
        <v>31.4</v>
      </c>
      <c r="J25" s="43">
        <f t="shared" si="1"/>
        <v>17.750408334436941</v>
      </c>
      <c r="K25" s="44">
        <f t="shared" si="2"/>
        <v>14.16</v>
      </c>
      <c r="L25" s="45">
        <f t="shared" si="3"/>
        <v>14.33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84267</v>
      </c>
      <c r="F26" s="40">
        <v>251.9</v>
      </c>
      <c r="G26" s="40">
        <v>9</v>
      </c>
      <c r="H26" s="41">
        <v>3664</v>
      </c>
      <c r="I26" s="42">
        <v>30.7</v>
      </c>
      <c r="J26" s="43">
        <f t="shared" si="1"/>
        <v>16.161616161616163</v>
      </c>
      <c r="K26" s="44">
        <f t="shared" si="2"/>
        <v>13.02</v>
      </c>
      <c r="L26" s="45">
        <f t="shared" si="3"/>
        <v>13.18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81600</v>
      </c>
      <c r="F30" s="40">
        <v>252.1</v>
      </c>
      <c r="G30" s="40">
        <v>9</v>
      </c>
      <c r="H30" s="41">
        <v>3638</v>
      </c>
      <c r="I30" s="42">
        <v>30.7</v>
      </c>
      <c r="J30" s="43">
        <f t="shared" si="1"/>
        <v>16.034201595486799</v>
      </c>
      <c r="K30" s="44">
        <f t="shared" si="2"/>
        <v>12.92</v>
      </c>
      <c r="L30" s="45">
        <f t="shared" si="3"/>
        <v>13.07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85333</v>
      </c>
      <c r="F34" s="40">
        <v>252.3</v>
      </c>
      <c r="G34" s="40">
        <v>9</v>
      </c>
      <c r="H34" s="41">
        <v>3916</v>
      </c>
      <c r="I34" s="42">
        <v>31.2</v>
      </c>
      <c r="J34" s="43">
        <f t="shared" si="1"/>
        <v>17.245783238648873</v>
      </c>
      <c r="K34" s="44">
        <f t="shared" si="2"/>
        <v>13.8</v>
      </c>
      <c r="L34" s="45">
        <f t="shared" si="3"/>
        <v>13.96</v>
      </c>
    </row>
    <row r="35" spans="3:12" ht="15">
      <c r="C35" s="52">
        <v>25</v>
      </c>
      <c r="D35" s="59" t="s">
        <v>51</v>
      </c>
      <c r="E35" s="58"/>
      <c r="F35" s="40"/>
      <c r="G35" s="40"/>
      <c r="H35" s="41"/>
      <c r="I35" s="42"/>
      <c r="J35" s="43"/>
      <c r="K35" s="44"/>
      <c r="L35" s="45"/>
    </row>
    <row r="36" spans="3:12" ht="15">
      <c r="C36" s="52">
        <v>26</v>
      </c>
      <c r="D36" s="60" t="s">
        <v>52</v>
      </c>
      <c r="E36" s="58">
        <v>84267</v>
      </c>
      <c r="F36" s="40">
        <v>252.5</v>
      </c>
      <c r="G36" s="40">
        <v>9</v>
      </c>
      <c r="H36" s="41">
        <v>3811</v>
      </c>
      <c r="I36" s="42">
        <v>31.7</v>
      </c>
      <c r="J36" s="43">
        <f t="shared" si="1"/>
        <v>16.77007700770077</v>
      </c>
      <c r="K36" s="44">
        <f t="shared" si="2"/>
        <v>13.32</v>
      </c>
      <c r="L36" s="45">
        <f t="shared" si="3"/>
        <v>13.48</v>
      </c>
    </row>
    <row r="37" spans="3:12" ht="15">
      <c r="C37" s="52">
        <v>27</v>
      </c>
      <c r="D37" s="59" t="s">
        <v>53</v>
      </c>
      <c r="E37" s="58">
        <v>84267</v>
      </c>
      <c r="F37" s="40">
        <v>252.7</v>
      </c>
      <c r="G37" s="40">
        <v>9</v>
      </c>
      <c r="H37" s="41">
        <v>4142</v>
      </c>
      <c r="I37" s="42">
        <v>32.700000000000003</v>
      </c>
      <c r="J37" s="43">
        <f t="shared" si="1"/>
        <v>18.212197159565584</v>
      </c>
      <c r="K37" s="44">
        <f t="shared" si="2"/>
        <v>14.25</v>
      </c>
      <c r="L37" s="45">
        <f t="shared" si="3"/>
        <v>14.42</v>
      </c>
    </row>
    <row r="38" spans="3:12" ht="15">
      <c r="C38" s="52">
        <v>28</v>
      </c>
      <c r="D38" s="60" t="s">
        <v>54</v>
      </c>
      <c r="E38" s="58">
        <v>83467</v>
      </c>
      <c r="F38" s="40">
        <v>252.9</v>
      </c>
      <c r="G38" s="40">
        <v>9</v>
      </c>
      <c r="H38" s="41">
        <v>4013</v>
      </c>
      <c r="I38" s="42">
        <v>33.700000000000003</v>
      </c>
      <c r="J38" s="43">
        <f t="shared" si="1"/>
        <v>17.631035543253812</v>
      </c>
      <c r="K38" s="44">
        <f t="shared" si="2"/>
        <v>13.59</v>
      </c>
      <c r="L38" s="45">
        <f t="shared" si="3"/>
        <v>13.75</v>
      </c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31.787499999999994</v>
      </c>
      <c r="J40" s="71">
        <f t="shared" ref="J40:L40" si="4">AVERAGE(J11:J39)</f>
        <v>16.855496998489322</v>
      </c>
      <c r="K40" s="71">
        <f t="shared" si="4"/>
        <v>13.365000000000002</v>
      </c>
      <c r="L40" s="71">
        <f t="shared" si="4"/>
        <v>13.52375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2" sqref="D4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71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72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80000</v>
      </c>
      <c r="F15" s="40">
        <v>319.39999999999998</v>
      </c>
      <c r="G15" s="40">
        <v>6</v>
      </c>
      <c r="H15" s="41">
        <v>2179</v>
      </c>
      <c r="I15" s="42">
        <v>27.9</v>
      </c>
      <c r="J15" s="43">
        <f t="shared" ref="J15:J38" si="1">(H15*10/(F15*G15))</f>
        <v>11.370277603840535</v>
      </c>
      <c r="K15" s="44">
        <f t="shared" ref="K15:K38" si="2">ROUND(J15*(1-((I15-14)/86)),2)</f>
        <v>9.5299999999999994</v>
      </c>
      <c r="L15" s="45">
        <f t="shared" ref="L15:L38" si="3">ROUND(J15*(1-((I15-15)/85)),2)</f>
        <v>9.64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76533</v>
      </c>
      <c r="F23" s="40">
        <v>319.3</v>
      </c>
      <c r="G23" s="40">
        <v>6</v>
      </c>
      <c r="H23" s="41">
        <v>1813</v>
      </c>
      <c r="I23" s="42">
        <v>25.5</v>
      </c>
      <c r="J23" s="43">
        <f t="shared" si="1"/>
        <v>9.4634095417058131</v>
      </c>
      <c r="K23" s="44">
        <f t="shared" si="2"/>
        <v>8.1999999999999993</v>
      </c>
      <c r="L23" s="45">
        <f t="shared" si="3"/>
        <v>8.2899999999999991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76533</v>
      </c>
      <c r="F25" s="40">
        <v>319.2</v>
      </c>
      <c r="G25" s="40">
        <v>6</v>
      </c>
      <c r="H25" s="41">
        <v>2124</v>
      </c>
      <c r="I25" s="42">
        <v>27.2</v>
      </c>
      <c r="J25" s="43">
        <f t="shared" si="1"/>
        <v>11.090225563909776</v>
      </c>
      <c r="K25" s="44">
        <f t="shared" si="2"/>
        <v>9.39</v>
      </c>
      <c r="L25" s="45">
        <f t="shared" si="3"/>
        <v>9.5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77333</v>
      </c>
      <c r="F26" s="40">
        <v>319.10000000000002</v>
      </c>
      <c r="G26" s="40">
        <v>6</v>
      </c>
      <c r="H26" s="41">
        <v>2585</v>
      </c>
      <c r="I26" s="42">
        <v>27.1</v>
      </c>
      <c r="J26" s="43">
        <f t="shared" si="1"/>
        <v>13.501514676694869</v>
      </c>
      <c r="K26" s="44">
        <f t="shared" si="2"/>
        <v>11.44</v>
      </c>
      <c r="L26" s="45">
        <f t="shared" si="3"/>
        <v>11.58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76533</v>
      </c>
      <c r="F30" s="40">
        <v>319</v>
      </c>
      <c r="G30" s="40">
        <v>6</v>
      </c>
      <c r="H30" s="41">
        <v>2177</v>
      </c>
      <c r="I30" s="42">
        <v>27.9</v>
      </c>
      <c r="J30" s="43">
        <f t="shared" si="1"/>
        <v>11.374085684430511</v>
      </c>
      <c r="K30" s="44">
        <f t="shared" si="2"/>
        <v>9.5399999999999991</v>
      </c>
      <c r="L30" s="45">
        <f t="shared" si="3"/>
        <v>9.65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2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2">
        <v>24</v>
      </c>
      <c r="D34" s="57" t="s">
        <v>50</v>
      </c>
      <c r="E34" s="58">
        <v>76533</v>
      </c>
      <c r="F34" s="40">
        <v>318.89999999999998</v>
      </c>
      <c r="G34" s="40">
        <v>6</v>
      </c>
      <c r="H34" s="41">
        <v>2738</v>
      </c>
      <c r="I34" s="42">
        <v>28.2</v>
      </c>
      <c r="J34" s="43">
        <f t="shared" si="1"/>
        <v>14.309605937075364</v>
      </c>
      <c r="K34" s="44">
        <f t="shared" si="2"/>
        <v>11.95</v>
      </c>
      <c r="L34" s="45">
        <f t="shared" si="3"/>
        <v>12.09</v>
      </c>
    </row>
    <row r="35" spans="3:12" ht="15">
      <c r="C35" s="52">
        <v>25</v>
      </c>
      <c r="D35" s="59" t="s">
        <v>51</v>
      </c>
      <c r="E35" s="58"/>
      <c r="F35" s="40"/>
      <c r="G35" s="40"/>
      <c r="H35" s="41"/>
      <c r="I35" s="42"/>
      <c r="J35" s="43"/>
      <c r="K35" s="44"/>
      <c r="L35" s="45"/>
    </row>
    <row r="36" spans="3:12" ht="15">
      <c r="C36" s="52">
        <v>26</v>
      </c>
      <c r="D36" s="60" t="s">
        <v>52</v>
      </c>
      <c r="E36" s="58">
        <v>78933</v>
      </c>
      <c r="F36" s="40">
        <v>318.8</v>
      </c>
      <c r="G36" s="40">
        <v>6</v>
      </c>
      <c r="H36" s="41">
        <v>2543</v>
      </c>
      <c r="I36" s="42">
        <v>28.9</v>
      </c>
      <c r="J36" s="43">
        <f t="shared" si="1"/>
        <v>13.294646591384357</v>
      </c>
      <c r="K36" s="44">
        <f t="shared" si="2"/>
        <v>10.99</v>
      </c>
      <c r="L36" s="45">
        <f t="shared" si="3"/>
        <v>11.12</v>
      </c>
    </row>
    <row r="37" spans="3:12" ht="15">
      <c r="C37" s="52">
        <v>27</v>
      </c>
      <c r="D37" s="59" t="s">
        <v>53</v>
      </c>
      <c r="E37" s="58">
        <v>77333</v>
      </c>
      <c r="F37" s="40">
        <v>318.7</v>
      </c>
      <c r="G37" s="40">
        <v>6</v>
      </c>
      <c r="H37" s="41">
        <v>2404</v>
      </c>
      <c r="I37" s="42">
        <v>32.200000000000003</v>
      </c>
      <c r="J37" s="43">
        <f t="shared" si="1"/>
        <v>12.571906704319632</v>
      </c>
      <c r="K37" s="44">
        <f t="shared" si="2"/>
        <v>9.91</v>
      </c>
      <c r="L37" s="45">
        <f t="shared" si="3"/>
        <v>10.029999999999999</v>
      </c>
    </row>
    <row r="38" spans="3:12" ht="15">
      <c r="C38" s="52">
        <v>28</v>
      </c>
      <c r="D38" s="60" t="s">
        <v>54</v>
      </c>
      <c r="E38" s="58">
        <v>74667</v>
      </c>
      <c r="F38" s="40">
        <v>318.60000000000002</v>
      </c>
      <c r="G38" s="40">
        <v>6</v>
      </c>
      <c r="H38" s="41">
        <v>2493</v>
      </c>
      <c r="I38" s="42">
        <v>32.9</v>
      </c>
      <c r="J38" s="43">
        <f t="shared" si="1"/>
        <v>13.041431261770244</v>
      </c>
      <c r="K38" s="44">
        <f t="shared" si="2"/>
        <v>10.18</v>
      </c>
      <c r="L38" s="45">
        <f t="shared" si="3"/>
        <v>10.3</v>
      </c>
    </row>
    <row r="39" spans="3:12" ht="15.75" thickBot="1">
      <c r="C39" s="61">
        <v>29</v>
      </c>
      <c r="D39" s="62" t="s">
        <v>55</v>
      </c>
      <c r="E39" s="63"/>
      <c r="F39" s="64"/>
      <c r="G39" s="64"/>
      <c r="H39" s="65"/>
      <c r="I39" s="66"/>
      <c r="J39" s="67"/>
      <c r="K39" s="68"/>
      <c r="L39" s="69"/>
    </row>
    <row r="40" spans="3:12">
      <c r="G40" s="70" t="s">
        <v>56</v>
      </c>
      <c r="H40" s="70"/>
      <c r="I40" s="71">
        <f>AVERAGE(I11:I39)</f>
        <v>28.644444444444439</v>
      </c>
      <c r="J40" s="71">
        <f t="shared" ref="J40:L40" si="4">AVERAGE(J11:J39)</f>
        <v>12.2241226183479</v>
      </c>
      <c r="K40" s="71">
        <f t="shared" si="4"/>
        <v>10.125555555555556</v>
      </c>
      <c r="L40" s="71">
        <f t="shared" si="4"/>
        <v>10.244444444444445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11-ISO-ZIARNO-OSTAPCZUK</vt:lpstr>
      <vt:lpstr>11-ISO-ZIARNO-WÓJCIK</vt:lpstr>
      <vt:lpstr>11-ISO-ZIARNO-ŚLĘCZKA</vt:lpstr>
      <vt:lpstr>11-ISO-ZIARNO-SŁOTA</vt:lpstr>
      <vt:lpstr>11-ISO-ZIARNO-MUSIAŁ</vt:lpstr>
      <vt:lpstr>11-ISO-ZIARNO-BRYK</vt:lpstr>
      <vt:lpstr>11-ISO-ZIARNO-BOROŃ</vt:lpstr>
      <vt:lpstr>11-ISO-ZIARNO-BRODOWICZ</vt:lpstr>
      <vt:lpstr>11-ISO-ZIARNO-KOBIAŁKA</vt:lpstr>
      <vt:lpstr>11-ISO-ZIARNO-TARKA</vt:lpstr>
      <vt:lpstr>11-ISO-ZIARNO-KACPERCZYK</vt:lpstr>
      <vt:lpstr>11-ISO-ZIARNO-DRABKO</vt:lpstr>
      <vt:lpstr>11-ISO-ZIARNO-DYBIOCH</vt:lpstr>
      <vt:lpstr>11-ISO-ZIARNO-GAWRON</vt:lpstr>
      <vt:lpstr>11-ISO-ZIARNO-JASIELSKI</vt:lpstr>
      <vt:lpstr>11-ISO-ZIARNO-KAŁUŻYŃSKI</vt:lpstr>
      <vt:lpstr>11-ISO-ZIARNO-RSPZAGRODA</vt:lpstr>
      <vt:lpstr>11-ISO-ZIARNO-SAPIŁO</vt:lpstr>
      <vt:lpstr>11-ISO-ZIARNO-WAWRYSZUK</vt:lpstr>
      <vt:lpstr>11-ISO-ZIARNO-ZARAJCZYK</vt:lpstr>
      <vt:lpstr>11-ISO-ZIARNO-STASAK</vt:lpstr>
      <vt:lpstr>11-ISO-ZIARNO-RYL</vt:lpstr>
      <vt:lpstr>11-ISO-ZIARNO-AGRICOMPLEX</vt:lpstr>
      <vt:lpstr>11-ISO-ZIARNO-CHOLEWA</vt:lpstr>
      <vt:lpstr>11-ISO-ZIARNO-GILOWSKI</vt:lpstr>
      <vt:lpstr>11-ISO-ZIARNO-PROCAJŁO</vt:lpstr>
      <vt:lpstr>11-ISO-ZIARNO-SPUSTEK</vt:lpstr>
      <vt:lpstr>11-ISO-ZIARNO-SUS</vt:lpstr>
      <vt:lpstr>11-ISO-ZIARNO-SZUMIŃSKI</vt:lpstr>
      <vt:lpstr>11-ISO-ZIARNO-WYSZATYCE</vt:lpstr>
      <vt:lpstr>11-ISO-ZIARNO-RSUWGŁUCHÓW</vt:lpstr>
      <vt:lpstr>11-ISO-ZIARNO-RSPNIZINY</vt:lpstr>
      <vt:lpstr>11-ISO-ZIARNO-GRANDA</vt:lpstr>
      <vt:lpstr>11-ISO-ZIARNO-MOTYKA</vt:lpstr>
      <vt:lpstr>11-ISO-ZIARNO-PALONKA</vt:lpstr>
      <vt:lpstr>11-ISO-ZIARNO-Średnie-PL-PŁD-WS</vt:lpstr>
      <vt:lpstr>11-ISO-ZIARNO-Grafik-PL-PŁD-WS</vt:lpstr>
    </vt:vector>
  </TitlesOfParts>
  <Company>Pioneer Hi-Bred Int'l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Czarny, Ireneusz</dc:creator>
  <cp:lastModifiedBy>Czarny, Ireneusz</cp:lastModifiedBy>
  <dcterms:created xsi:type="dcterms:W3CDTF">2011-12-06T07:47:36Z</dcterms:created>
  <dcterms:modified xsi:type="dcterms:W3CDTF">2011-12-06T08:37:35Z</dcterms:modified>
</cp:coreProperties>
</file>