
<file path=[Content_Types].xml><?xml version="1.0" encoding="utf-8"?>
<Types xmlns="http://schemas.openxmlformats.org/package/2006/content-types"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13.xml" ContentType="application/vnd.openxmlformats-officedocument.spreadsheetml.worksheet+xml"/>
  <Override PartName="/xl/worksheets/sheet42.xml" ContentType="application/vnd.openxmlformats-officedocument.spreadsheetml.worksheet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39.xml" ContentType="application/vnd.openxmlformats-officedocument.drawing+xml"/>
  <Override PartName="/xl/worksheets/sheet7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drawings/drawing17.xml" ContentType="application/vnd.openxmlformats-officedocument.drawing+xml"/>
  <Override PartName="/xl/drawings/drawing28.xml" ContentType="application/vnd.openxmlformats-officedocument.drawing+xml"/>
  <Override PartName="/xl/drawings/drawing46.xml" ContentType="application/vnd.openxmlformats-officedocument.drawing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drawings/drawing26.xml" ContentType="application/vnd.openxmlformats-officedocument.drawing+xml"/>
  <Override PartName="/xl/drawings/drawing35.xml" ContentType="application/vnd.openxmlformats-officedocument.drawing+xml"/>
  <Override PartName="/xl/drawings/drawing44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drawings/drawing22.xml" ContentType="application/vnd.openxmlformats-officedocument.drawing+xml"/>
  <Override PartName="/xl/drawings/drawing24.xml" ContentType="application/vnd.openxmlformats-officedocument.drawing+xml"/>
  <Override PartName="/xl/drawings/drawing33.xml" ContentType="application/vnd.openxmlformats-officedocument.drawing+xml"/>
  <Override PartName="/xl/drawings/drawing42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20.xml" ContentType="application/vnd.openxmlformats-officedocument.drawing+xml"/>
  <Override PartName="/xl/drawings/drawing31.xml" ContentType="application/vnd.openxmlformats-officedocument.drawing+xml"/>
  <Override PartName="/xl/drawings/drawing40.xml" ContentType="application/vnd.openxmlformats-officedocument.drawing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sharedStrings.xml" ContentType="application/vnd.openxmlformats-officedocument.spreadsheetml.sharedStrings+xml"/>
  <Override PartName="/xl/worksheets/sheet18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4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drawings/drawing7.xml" ContentType="application/vnd.openxmlformats-officedocument.drawing+xml"/>
  <Override PartName="/xl/drawings/drawing29.xml" ContentType="application/vnd.openxmlformats-officedocument.drawing+xml"/>
  <Override PartName="/xl/drawings/drawing38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drawings/drawing5.xml" ContentType="application/vnd.openxmlformats-officedocument.drawing+xml"/>
  <Default Extension="jpeg" ContentType="image/jpeg"/>
  <Override PartName="/xl/drawings/drawing18.xml" ContentType="application/vnd.openxmlformats-officedocument.drawing+xml"/>
  <Override PartName="/xl/drawings/drawing27.xml" ContentType="application/vnd.openxmlformats-officedocument.drawing+xml"/>
  <Override PartName="/xl/drawings/drawing36.xml" ContentType="application/vnd.openxmlformats-officedocument.drawing+xml"/>
  <Override PartName="/xl/drawings/drawing45.xml" ContentType="application/vnd.openxmlformats-officedocument.drawing+xml"/>
  <Override PartName="/xl/charts/chart3.xml" ContentType="application/vnd.openxmlformats-officedocument.drawingml.chart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16.xml" ContentType="application/vnd.openxmlformats-officedocument.drawing+xml"/>
  <Override PartName="/xl/drawings/drawing25.xml" ContentType="application/vnd.openxmlformats-officedocument.drawing+xml"/>
  <Override PartName="/xl/drawings/drawing34.xml" ContentType="application/vnd.openxmlformats-officedocument.drawing+xml"/>
  <Override PartName="/xl/drawings/drawing4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drawings/drawing23.xml" ContentType="application/vnd.openxmlformats-officedocument.drawing+xml"/>
  <Override PartName="/xl/drawings/drawing32.xml" ContentType="application/vnd.openxmlformats-officedocument.drawing+xml"/>
  <Override PartName="/xl/drawings/drawing41.xml" ContentType="application/vnd.openxmlformats-officedocument.drawing+xml"/>
  <Override PartName="/xl/drawings/drawing12.xml" ContentType="application/vnd.openxmlformats-officedocument.drawing+xml"/>
  <Default Extension="vml" ContentType="application/vnd.openxmlformats-officedocument.vmlDrawing"/>
  <Override PartName="/xl/drawings/drawing21.xml" ContentType="application/vnd.openxmlformats-officedocument.drawing+xml"/>
  <Override PartName="/xl/drawings/drawing30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39.xml" ContentType="application/vnd.openxmlformats-officedocument.spreadsheetml.worksheet+xml"/>
  <Override PartName="/xl/drawings/drawing10.xml" ContentType="application/vnd.openxmlformats-officedocument.drawing+xml"/>
  <Override PartName="/xl/worksheets/sheet17.xml" ContentType="application/vnd.openxmlformats-officedocument.spreadsheetml.worksheet+xml"/>
  <Override PartName="/xl/worksheets/sheet2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11.xml" ContentType="application/vnd.openxmlformats-officedocument.spreadsheetml.worksheet+xml"/>
  <Override PartName="/xl/worksheets/sheet40.xml" ContentType="application/vnd.openxmlformats-officedocument.spreadsheetml.worksheet+xml"/>
  <Override PartName="/xl/drawings/drawing4.xml" ContentType="application/vnd.openxmlformats-officedocument.drawing+xml"/>
  <Override PartName="/xl/drawings/drawing37.xml" ContentType="application/vnd.openxmlformats-officedocument.drawing+xml"/>
  <Override PartName="/xl/charts/chart2.xml" ContentType="application/vnd.openxmlformats-officedocument.drawingml.chart+xml"/>
  <Default Extension="rels" ContentType="application/vnd.openxmlformats-package.relationship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8755" windowHeight="12585" firstSheet="42" activeTab="44"/>
  </bookViews>
  <sheets>
    <sheet name="11-ISO-ZIARNO-SYNOWIEC" sheetId="1" r:id="rId1"/>
    <sheet name="11-ISO-ZIARNO-MRÓZM" sheetId="2" r:id="rId2"/>
    <sheet name="11-ISO-ZIARNO-SKORUPSKI" sheetId="3" r:id="rId3"/>
    <sheet name="11-ISO-ZIARNO-ŚWITAŁA" sheetId="4" r:id="rId4"/>
    <sheet name="11-ISO-ZIARNO-JACHIMOWSKI" sheetId="5" r:id="rId5"/>
    <sheet name="11-ISO-ZIARNO-DAUCK" sheetId="6" r:id="rId6"/>
    <sheet name="11-ISO-ZIARNO-RSP RADZIKÓW" sheetId="7" r:id="rId7"/>
    <sheet name="11-ISO-ZIARNO-ŁABUDA" sheetId="8" r:id="rId8"/>
    <sheet name="11-ISO-ZIARNO-RSP OŁAWA" sheetId="9" r:id="rId9"/>
    <sheet name="11-ISO-ZIARNO-NACHODKA" sheetId="10" r:id="rId10"/>
    <sheet name="11-ISO-ZIARNO-Średnie-D.SLĄ" sheetId="11" r:id="rId11"/>
    <sheet name="11-ISO-ZIARNO-Grafik-D.ŚLĄ" sheetId="47" r:id="rId12"/>
    <sheet name="11-ISO-ZIARNO-RSPWILAMOWA" sheetId="13" r:id="rId13"/>
    <sheet name="11-ISO-ZIARNO-BĄK" sheetId="14" r:id="rId14"/>
    <sheet name="11-ISO-ZIARNO-RAPEX" sheetId="15" r:id="rId15"/>
    <sheet name="11-ISO-ZIARNO-AGROAS" sheetId="16" r:id="rId16"/>
    <sheet name="11-ISO-ZIARNO-BUJAKÓW" sheetId="17" r:id="rId17"/>
    <sheet name="11-ISO-ZIARNO-KOSMOL" sheetId="18" r:id="rId18"/>
    <sheet name="11-ISO-ZIARNO-CIUPKA" sheetId="19" r:id="rId19"/>
    <sheet name="11-ISO-ZIARNO-CIMAŁA" sheetId="20" r:id="rId20"/>
    <sheet name="11-ISO-ZIARNO-KSIĘŻY LAS" sheetId="21" r:id="rId21"/>
    <sheet name="11-ISO-ZIARNO-BŁASZCZYK" sheetId="22" r:id="rId22"/>
    <sheet name="11-ISO-ZIARNO-POŚPIECH" sheetId="23" r:id="rId23"/>
    <sheet name="11-ISO-ZIARNO-LIS" sheetId="24" r:id="rId24"/>
    <sheet name="11-ISO-ZIARNO-CHEŁMNO" sheetId="25" r:id="rId25"/>
    <sheet name="11-ISO-ZIARNO-JAMY" sheetId="26" r:id="rId26"/>
    <sheet name="11-ISO-ZIARNO-ROZENBERG" sheetId="27" r:id="rId27"/>
    <sheet name="11-ISO-ZIARNO-BŁASZCZYKJAN" sheetId="28" r:id="rId28"/>
    <sheet name="11-ISO-ZIARNO-WORWĄG" sheetId="29" r:id="rId29"/>
    <sheet name="11-ISO-ZIARNO-CZECH" sheetId="30" r:id="rId30"/>
    <sheet name="11-ISO-ZIARNO-BYTOMSKI" sheetId="31" r:id="rId31"/>
    <sheet name="11-ISO-ZIARNO-SHEGA" sheetId="32" r:id="rId32"/>
    <sheet name="11-ISO-ZIARNO-MRÓZHUBERT" sheetId="33" r:id="rId33"/>
    <sheet name="11-ISO-ZIARNO-MAJNUSZ" sheetId="34" r:id="rId34"/>
    <sheet name="11-ISO-ZIARNO-SIKORA" sheetId="35" r:id="rId35"/>
    <sheet name="11-ISO-ZIARNO-CZYŻ" sheetId="36" r:id="rId36"/>
    <sheet name="11-ISO-ZIARNO-MATUSZEK" sheetId="37" r:id="rId37"/>
    <sheet name="11-ISO-ZIARNO-DATKO" sheetId="38" r:id="rId38"/>
    <sheet name="11-ISO-ZIARNO-KURDZIEL" sheetId="39" r:id="rId39"/>
    <sheet name="11-ISO-ZIARNO-STROMSKI" sheetId="40" r:id="rId40"/>
    <sheet name="11-ISO-ZIARNO-GNOT" sheetId="41" r:id="rId41"/>
    <sheet name="11-ISO-ZIARNO-AGROLAND" sheetId="42" r:id="rId42"/>
    <sheet name="11-ISO-ZIARNO-Średnie-OPO.-ŚLĄ" sheetId="43" r:id="rId43"/>
    <sheet name="11-ISO-ZIARNO-Grafik-OPO.-ŚLĄ" sheetId="44" r:id="rId44"/>
    <sheet name="11-ISO-ZIARNO-Śr.-DOL,OPOL,ŚLĄ" sheetId="45" r:id="rId45"/>
    <sheet name="11-ISO-ZIARNO-Graf-D.ŚLA-OPO-ŚL" sheetId="48" r:id="rId46"/>
  </sheets>
  <externalReferences>
    <externalReference r:id="rId47"/>
  </externalReferences>
  <definedNames>
    <definedName name="MST_1">[1]TDE_Data!$J$45</definedName>
    <definedName name="MST_10">[1]TDE_Data!$J$54</definedName>
    <definedName name="MST_11">[1]TDE_Data!$J$55</definedName>
    <definedName name="MST_12">[1]TDE_Data!$J$56</definedName>
    <definedName name="MST_13">[1]TDE_Data!$J$57</definedName>
    <definedName name="MST_14">[1]TDE_Data!$J$58</definedName>
    <definedName name="MST_15">[1]TDE_Data!$J$59</definedName>
    <definedName name="MST_16">[1]TDE_Data!$J$60</definedName>
    <definedName name="MST_17">[1]TDE_Data!$J$61</definedName>
    <definedName name="MST_18">[1]TDE_Data!$J$62</definedName>
    <definedName name="MST_19">[1]TDE_Data!$J$63</definedName>
    <definedName name="MST_2">[1]TDE_Data!$J$46</definedName>
    <definedName name="MST_20">[1]TDE_Data!$J$64</definedName>
    <definedName name="MST_21">[1]TDE_Data!$J$65</definedName>
    <definedName name="MST_3">[1]TDE_Data!$J$47</definedName>
    <definedName name="MST_4">[1]TDE_Data!$J$48</definedName>
    <definedName name="MST_5">[1]TDE_Data!$J$49</definedName>
    <definedName name="MST_6">[1]TDE_Data!$J$50</definedName>
    <definedName name="MST_7">[1]TDE_Data!$J$51</definedName>
    <definedName name="MST_8">[1]TDE_Data!$J$52</definedName>
    <definedName name="MST_9">[1]TDE_Data!$J$53</definedName>
  </definedNames>
  <calcPr calcId="125725" calcMode="manual"/>
</workbook>
</file>

<file path=xl/calcChain.xml><?xml version="1.0" encoding="utf-8"?>
<calcChain xmlns="http://schemas.openxmlformats.org/spreadsheetml/2006/main">
  <c r="E26" i="43"/>
  <c r="F26"/>
  <c r="I40" i="42"/>
  <c r="K37"/>
  <c r="J37"/>
  <c r="L37" s="1"/>
  <c r="J36"/>
  <c r="L35"/>
  <c r="K35"/>
  <c r="J35"/>
  <c r="L34"/>
  <c r="J34"/>
  <c r="K34" s="1"/>
  <c r="N32"/>
  <c r="L32"/>
  <c r="J32"/>
  <c r="K32" s="1"/>
  <c r="N31"/>
  <c r="N30"/>
  <c r="L30"/>
  <c r="K30"/>
  <c r="J30"/>
  <c r="N29"/>
  <c r="N28"/>
  <c r="J28"/>
  <c r="N27"/>
  <c r="N26"/>
  <c r="K26"/>
  <c r="J26"/>
  <c r="L26" s="1"/>
  <c r="N25"/>
  <c r="K25"/>
  <c r="J25"/>
  <c r="L25" s="1"/>
  <c r="N24"/>
  <c r="N23"/>
  <c r="L23"/>
  <c r="K23"/>
  <c r="J23"/>
  <c r="J40" s="1"/>
  <c r="N22"/>
  <c r="N21"/>
  <c r="N20"/>
  <c r="N19"/>
  <c r="N18"/>
  <c r="N17"/>
  <c r="N16"/>
  <c r="N15"/>
  <c r="N14"/>
  <c r="N13"/>
  <c r="N12"/>
  <c r="N11"/>
  <c r="I40" i="41"/>
  <c r="K37"/>
  <c r="J37"/>
  <c r="L37" s="1"/>
  <c r="J36"/>
  <c r="L35"/>
  <c r="K35"/>
  <c r="J35"/>
  <c r="L34"/>
  <c r="J34"/>
  <c r="K34" s="1"/>
  <c r="N32"/>
  <c r="L32"/>
  <c r="J32"/>
  <c r="K32" s="1"/>
  <c r="N31"/>
  <c r="N30"/>
  <c r="L30"/>
  <c r="K30"/>
  <c r="J30"/>
  <c r="N29"/>
  <c r="N28"/>
  <c r="J28"/>
  <c r="N27"/>
  <c r="N26"/>
  <c r="K26"/>
  <c r="J26"/>
  <c r="L26" s="1"/>
  <c r="N25"/>
  <c r="K25"/>
  <c r="J25"/>
  <c r="L25" s="1"/>
  <c r="N24"/>
  <c r="N23"/>
  <c r="L23"/>
  <c r="J23"/>
  <c r="N22"/>
  <c r="N21"/>
  <c r="N20"/>
  <c r="N19"/>
  <c r="N18"/>
  <c r="N17"/>
  <c r="N16"/>
  <c r="N15"/>
  <c r="N14"/>
  <c r="N13"/>
  <c r="N12"/>
  <c r="N11"/>
  <c r="I40" i="40"/>
  <c r="K37"/>
  <c r="J37"/>
  <c r="L37" s="1"/>
  <c r="J36"/>
  <c r="L35"/>
  <c r="K35"/>
  <c r="J35"/>
  <c r="L34"/>
  <c r="J34"/>
  <c r="K34" s="1"/>
  <c r="N32"/>
  <c r="L32"/>
  <c r="J32"/>
  <c r="K32" s="1"/>
  <c r="N31"/>
  <c r="N30"/>
  <c r="L30"/>
  <c r="K30"/>
  <c r="J30"/>
  <c r="N29"/>
  <c r="N28"/>
  <c r="J28"/>
  <c r="N27"/>
  <c r="N26"/>
  <c r="K26"/>
  <c r="J26"/>
  <c r="L26" s="1"/>
  <c r="N25"/>
  <c r="K25"/>
  <c r="J25"/>
  <c r="L25" s="1"/>
  <c r="N24"/>
  <c r="N23"/>
  <c r="L23"/>
  <c r="J23"/>
  <c r="N22"/>
  <c r="N21"/>
  <c r="N20"/>
  <c r="N19"/>
  <c r="N18"/>
  <c r="N17"/>
  <c r="N16"/>
  <c r="N15"/>
  <c r="N14"/>
  <c r="N13"/>
  <c r="N12"/>
  <c r="N11"/>
  <c r="I40" i="39"/>
  <c r="K37"/>
  <c r="J37"/>
  <c r="L37" s="1"/>
  <c r="J36"/>
  <c r="L35"/>
  <c r="K35"/>
  <c r="J35"/>
  <c r="L34"/>
  <c r="J34"/>
  <c r="K34" s="1"/>
  <c r="N32"/>
  <c r="L32"/>
  <c r="J32"/>
  <c r="K32" s="1"/>
  <c r="N31"/>
  <c r="N30"/>
  <c r="L30"/>
  <c r="K30"/>
  <c r="J30"/>
  <c r="N29"/>
  <c r="N28"/>
  <c r="J28"/>
  <c r="N27"/>
  <c r="N26"/>
  <c r="K26"/>
  <c r="J26"/>
  <c r="L26" s="1"/>
  <c r="N25"/>
  <c r="K25"/>
  <c r="J25"/>
  <c r="L25" s="1"/>
  <c r="N24"/>
  <c r="N23"/>
  <c r="L23"/>
  <c r="J23"/>
  <c r="N22"/>
  <c r="N21"/>
  <c r="N20"/>
  <c r="N19"/>
  <c r="N18"/>
  <c r="N17"/>
  <c r="N16"/>
  <c r="N15"/>
  <c r="N14"/>
  <c r="N13"/>
  <c r="N12"/>
  <c r="N11"/>
  <c r="I40" i="38"/>
  <c r="K37"/>
  <c r="J37"/>
  <c r="L37" s="1"/>
  <c r="J36"/>
  <c r="L35"/>
  <c r="K35"/>
  <c r="J35"/>
  <c r="L34"/>
  <c r="J34"/>
  <c r="K34" s="1"/>
  <c r="N32"/>
  <c r="L32"/>
  <c r="J32"/>
  <c r="K32" s="1"/>
  <c r="N31"/>
  <c r="N30"/>
  <c r="L30"/>
  <c r="K30"/>
  <c r="J30"/>
  <c r="N29"/>
  <c r="N28"/>
  <c r="J28"/>
  <c r="N27"/>
  <c r="N26"/>
  <c r="K26"/>
  <c r="J26"/>
  <c r="L26" s="1"/>
  <c r="N25"/>
  <c r="K25"/>
  <c r="J25"/>
  <c r="L25" s="1"/>
  <c r="N24"/>
  <c r="N23"/>
  <c r="L23"/>
  <c r="J23"/>
  <c r="N22"/>
  <c r="N21"/>
  <c r="N20"/>
  <c r="N19"/>
  <c r="N18"/>
  <c r="N17"/>
  <c r="N16"/>
  <c r="N15"/>
  <c r="N14"/>
  <c r="N13"/>
  <c r="N12"/>
  <c r="N11"/>
  <c r="I40" i="37"/>
  <c r="K37"/>
  <c r="J37"/>
  <c r="L37" s="1"/>
  <c r="J36"/>
  <c r="L35"/>
  <c r="K35"/>
  <c r="J35"/>
  <c r="L34"/>
  <c r="J34"/>
  <c r="K34" s="1"/>
  <c r="N32"/>
  <c r="L32"/>
  <c r="J32"/>
  <c r="K32" s="1"/>
  <c r="N31"/>
  <c r="N30"/>
  <c r="L30"/>
  <c r="K30"/>
  <c r="J30"/>
  <c r="N29"/>
  <c r="N28"/>
  <c r="J28"/>
  <c r="N27"/>
  <c r="N26"/>
  <c r="K26"/>
  <c r="J26"/>
  <c r="L26" s="1"/>
  <c r="N25"/>
  <c r="K25"/>
  <c r="J25"/>
  <c r="L25" s="1"/>
  <c r="N24"/>
  <c r="N23"/>
  <c r="L23"/>
  <c r="J23"/>
  <c r="N22"/>
  <c r="N21"/>
  <c r="N20"/>
  <c r="N19"/>
  <c r="N18"/>
  <c r="N17"/>
  <c r="N16"/>
  <c r="N15"/>
  <c r="N14"/>
  <c r="N13"/>
  <c r="N12"/>
  <c r="N11"/>
  <c r="I40" i="36"/>
  <c r="K37"/>
  <c r="J37"/>
  <c r="L37" s="1"/>
  <c r="J36"/>
  <c r="L35"/>
  <c r="K35"/>
  <c r="J35"/>
  <c r="L34"/>
  <c r="J34"/>
  <c r="K34" s="1"/>
  <c r="N32"/>
  <c r="L32"/>
  <c r="J32"/>
  <c r="K32" s="1"/>
  <c r="N31"/>
  <c r="N30"/>
  <c r="L30"/>
  <c r="K30"/>
  <c r="J30"/>
  <c r="N29"/>
  <c r="N28"/>
  <c r="J28"/>
  <c r="N27"/>
  <c r="N26"/>
  <c r="K26"/>
  <c r="J26"/>
  <c r="L26" s="1"/>
  <c r="N25"/>
  <c r="K25"/>
  <c r="J25"/>
  <c r="L25" s="1"/>
  <c r="N24"/>
  <c r="N23"/>
  <c r="L23"/>
  <c r="J23"/>
  <c r="N22"/>
  <c r="N21"/>
  <c r="N20"/>
  <c r="N19"/>
  <c r="N18"/>
  <c r="N17"/>
  <c r="N16"/>
  <c r="N15"/>
  <c r="N14"/>
  <c r="N13"/>
  <c r="N12"/>
  <c r="N11"/>
  <c r="I40" i="35"/>
  <c r="K37"/>
  <c r="J37"/>
  <c r="L37" s="1"/>
  <c r="J36"/>
  <c r="L35"/>
  <c r="K35"/>
  <c r="J35"/>
  <c r="L34"/>
  <c r="J34"/>
  <c r="K34" s="1"/>
  <c r="N32"/>
  <c r="L32"/>
  <c r="J32"/>
  <c r="K32" s="1"/>
  <c r="N31"/>
  <c r="N30"/>
  <c r="L30"/>
  <c r="K30"/>
  <c r="J30"/>
  <c r="N29"/>
  <c r="N28"/>
  <c r="J28"/>
  <c r="N27"/>
  <c r="N26"/>
  <c r="K26"/>
  <c r="J26"/>
  <c r="L26" s="1"/>
  <c r="N25"/>
  <c r="K25"/>
  <c r="J25"/>
  <c r="L25" s="1"/>
  <c r="N24"/>
  <c r="N23"/>
  <c r="L23"/>
  <c r="J23"/>
  <c r="N22"/>
  <c r="N21"/>
  <c r="N20"/>
  <c r="N19"/>
  <c r="N18"/>
  <c r="N17"/>
  <c r="N16"/>
  <c r="N15"/>
  <c r="N14"/>
  <c r="N13"/>
  <c r="N12"/>
  <c r="N11"/>
  <c r="I40" i="34"/>
  <c r="K37"/>
  <c r="J37"/>
  <c r="L37" s="1"/>
  <c r="J36"/>
  <c r="L35"/>
  <c r="K35"/>
  <c r="J35"/>
  <c r="L34"/>
  <c r="J34"/>
  <c r="K34" s="1"/>
  <c r="N32"/>
  <c r="L32"/>
  <c r="J32"/>
  <c r="K32" s="1"/>
  <c r="N31"/>
  <c r="N30"/>
  <c r="L30"/>
  <c r="K30"/>
  <c r="J30"/>
  <c r="N29"/>
  <c r="N28"/>
  <c r="J28"/>
  <c r="N27"/>
  <c r="N26"/>
  <c r="K26"/>
  <c r="J26"/>
  <c r="L26" s="1"/>
  <c r="N25"/>
  <c r="K25"/>
  <c r="J25"/>
  <c r="L25" s="1"/>
  <c r="N24"/>
  <c r="N23"/>
  <c r="L23"/>
  <c r="J23"/>
  <c r="N22"/>
  <c r="N21"/>
  <c r="N20"/>
  <c r="N19"/>
  <c r="N18"/>
  <c r="N17"/>
  <c r="N16"/>
  <c r="N15"/>
  <c r="N14"/>
  <c r="N13"/>
  <c r="N12"/>
  <c r="N11"/>
  <c r="I40" i="33"/>
  <c r="K37"/>
  <c r="J37"/>
  <c r="L37" s="1"/>
  <c r="J36"/>
  <c r="L35"/>
  <c r="K35"/>
  <c r="J35"/>
  <c r="L34"/>
  <c r="J34"/>
  <c r="K34" s="1"/>
  <c r="N32"/>
  <c r="L32"/>
  <c r="J32"/>
  <c r="K32" s="1"/>
  <c r="N31"/>
  <c r="N30"/>
  <c r="L30"/>
  <c r="K30"/>
  <c r="J30"/>
  <c r="N29"/>
  <c r="N28"/>
  <c r="J28"/>
  <c r="N27"/>
  <c r="N26"/>
  <c r="K26"/>
  <c r="J26"/>
  <c r="L26" s="1"/>
  <c r="N25"/>
  <c r="K25"/>
  <c r="J25"/>
  <c r="L25" s="1"/>
  <c r="N24"/>
  <c r="N23"/>
  <c r="L23"/>
  <c r="J23"/>
  <c r="N22"/>
  <c r="N21"/>
  <c r="N20"/>
  <c r="N19"/>
  <c r="N18"/>
  <c r="N17"/>
  <c r="N16"/>
  <c r="N15"/>
  <c r="N14"/>
  <c r="N13"/>
  <c r="N12"/>
  <c r="N11"/>
  <c r="I40" i="32"/>
  <c r="K37"/>
  <c r="J37"/>
  <c r="L37" s="1"/>
  <c r="J36"/>
  <c r="L35"/>
  <c r="K35"/>
  <c r="J35"/>
  <c r="L34"/>
  <c r="J34"/>
  <c r="K34" s="1"/>
  <c r="N32"/>
  <c r="L32"/>
  <c r="J32"/>
  <c r="K32" s="1"/>
  <c r="N31"/>
  <c r="N30"/>
  <c r="L30"/>
  <c r="K30"/>
  <c r="J30"/>
  <c r="N29"/>
  <c r="N28"/>
  <c r="J28"/>
  <c r="N27"/>
  <c r="N26"/>
  <c r="K26"/>
  <c r="J26"/>
  <c r="L26" s="1"/>
  <c r="N25"/>
  <c r="K25"/>
  <c r="J25"/>
  <c r="L25" s="1"/>
  <c r="N24"/>
  <c r="N23"/>
  <c r="L23"/>
  <c r="J23"/>
  <c r="N22"/>
  <c r="N21"/>
  <c r="N20"/>
  <c r="N19"/>
  <c r="N18"/>
  <c r="N17"/>
  <c r="N16"/>
  <c r="N15"/>
  <c r="N14"/>
  <c r="N13"/>
  <c r="N12"/>
  <c r="N11"/>
  <c r="I40" i="31"/>
  <c r="K36"/>
  <c r="J36"/>
  <c r="L36" s="1"/>
  <c r="J34"/>
  <c r="N32"/>
  <c r="J32"/>
  <c r="N31"/>
  <c r="N30"/>
  <c r="N29"/>
  <c r="N28"/>
  <c r="L28"/>
  <c r="K28"/>
  <c r="J28"/>
  <c r="N27"/>
  <c r="N26"/>
  <c r="J26"/>
  <c r="N25"/>
  <c r="J25"/>
  <c r="N24"/>
  <c r="N23"/>
  <c r="K23"/>
  <c r="J23"/>
  <c r="L23" s="1"/>
  <c r="N22"/>
  <c r="N21"/>
  <c r="N20"/>
  <c r="N19"/>
  <c r="N18"/>
  <c r="K18"/>
  <c r="J18"/>
  <c r="L18" s="1"/>
  <c r="N17"/>
  <c r="N16"/>
  <c r="N15"/>
  <c r="L15"/>
  <c r="K15"/>
  <c r="J15"/>
  <c r="N14"/>
  <c r="N13"/>
  <c r="N12"/>
  <c r="N11"/>
  <c r="I40" i="30"/>
  <c r="L36"/>
  <c r="J36"/>
  <c r="K36" s="1"/>
  <c r="K34"/>
  <c r="J34"/>
  <c r="L34" s="1"/>
  <c r="N32"/>
  <c r="K32"/>
  <c r="J32"/>
  <c r="L32" s="1"/>
  <c r="N31"/>
  <c r="N30"/>
  <c r="N29"/>
  <c r="N28"/>
  <c r="J28"/>
  <c r="N27"/>
  <c r="N26"/>
  <c r="K26"/>
  <c r="J26"/>
  <c r="L26" s="1"/>
  <c r="N25"/>
  <c r="K25"/>
  <c r="J25"/>
  <c r="L25" s="1"/>
  <c r="N24"/>
  <c r="N23"/>
  <c r="L23"/>
  <c r="J23"/>
  <c r="K23" s="1"/>
  <c r="N22"/>
  <c r="L22"/>
  <c r="J22"/>
  <c r="K22" s="1"/>
  <c r="N21"/>
  <c r="N20"/>
  <c r="N19"/>
  <c r="N18"/>
  <c r="K18"/>
  <c r="J18"/>
  <c r="L18" s="1"/>
  <c r="N17"/>
  <c r="N16"/>
  <c r="N15"/>
  <c r="L15"/>
  <c r="K15"/>
  <c r="J15"/>
  <c r="N14"/>
  <c r="N13"/>
  <c r="N12"/>
  <c r="N11"/>
  <c r="I40" i="29"/>
  <c r="L36"/>
  <c r="J36"/>
  <c r="K36" s="1"/>
  <c r="K34"/>
  <c r="J34"/>
  <c r="L34" s="1"/>
  <c r="N32"/>
  <c r="K32"/>
  <c r="J32"/>
  <c r="L32" s="1"/>
  <c r="N31"/>
  <c r="N30"/>
  <c r="N29"/>
  <c r="N28"/>
  <c r="J28"/>
  <c r="N27"/>
  <c r="N26"/>
  <c r="K26"/>
  <c r="J26"/>
  <c r="L26" s="1"/>
  <c r="N25"/>
  <c r="K25"/>
  <c r="J25"/>
  <c r="L25" s="1"/>
  <c r="N24"/>
  <c r="N23"/>
  <c r="L23"/>
  <c r="K23"/>
  <c r="J23"/>
  <c r="N22"/>
  <c r="L22"/>
  <c r="K22"/>
  <c r="J22"/>
  <c r="N21"/>
  <c r="N20"/>
  <c r="N19"/>
  <c r="N18"/>
  <c r="K18"/>
  <c r="J18"/>
  <c r="L18" s="1"/>
  <c r="N17"/>
  <c r="N16"/>
  <c r="N15"/>
  <c r="L15"/>
  <c r="K15"/>
  <c r="J15"/>
  <c r="N14"/>
  <c r="N13"/>
  <c r="N12"/>
  <c r="N11"/>
  <c r="I40" i="28"/>
  <c r="L36"/>
  <c r="K36"/>
  <c r="J36"/>
  <c r="K34"/>
  <c r="J34"/>
  <c r="L34" s="1"/>
  <c r="N32"/>
  <c r="K32"/>
  <c r="J32"/>
  <c r="L32" s="1"/>
  <c r="N31"/>
  <c r="N30"/>
  <c r="N29"/>
  <c r="N28"/>
  <c r="J28"/>
  <c r="N27"/>
  <c r="N26"/>
  <c r="K26"/>
  <c r="J26"/>
  <c r="L26" s="1"/>
  <c r="N25"/>
  <c r="K25"/>
  <c r="J25"/>
  <c r="L25" s="1"/>
  <c r="N24"/>
  <c r="N23"/>
  <c r="L23"/>
  <c r="K23"/>
  <c r="J23"/>
  <c r="N22"/>
  <c r="L22"/>
  <c r="K22"/>
  <c r="J22"/>
  <c r="N21"/>
  <c r="N20"/>
  <c r="N19"/>
  <c r="N18"/>
  <c r="K18"/>
  <c r="J18"/>
  <c r="L18" s="1"/>
  <c r="N17"/>
  <c r="N16"/>
  <c r="N15"/>
  <c r="L15"/>
  <c r="K15"/>
  <c r="J15"/>
  <c r="N14"/>
  <c r="N13"/>
  <c r="N12"/>
  <c r="N11"/>
  <c r="I40" i="27"/>
  <c r="L36"/>
  <c r="K36"/>
  <c r="J36"/>
  <c r="K34"/>
  <c r="J34"/>
  <c r="L34" s="1"/>
  <c r="N32"/>
  <c r="K32"/>
  <c r="J32"/>
  <c r="L32" s="1"/>
  <c r="N31"/>
  <c r="N30"/>
  <c r="N29"/>
  <c r="N28"/>
  <c r="J28"/>
  <c r="N27"/>
  <c r="N26"/>
  <c r="K26"/>
  <c r="J26"/>
  <c r="L26" s="1"/>
  <c r="N25"/>
  <c r="K25"/>
  <c r="J25"/>
  <c r="L25" s="1"/>
  <c r="N24"/>
  <c r="N23"/>
  <c r="L23"/>
  <c r="K23"/>
  <c r="J23"/>
  <c r="N22"/>
  <c r="L22"/>
  <c r="K22"/>
  <c r="J22"/>
  <c r="N21"/>
  <c r="N20"/>
  <c r="N19"/>
  <c r="N18"/>
  <c r="K18"/>
  <c r="J18"/>
  <c r="L18" s="1"/>
  <c r="N17"/>
  <c r="N16"/>
  <c r="N15"/>
  <c r="L15"/>
  <c r="K15"/>
  <c r="J15"/>
  <c r="N14"/>
  <c r="N13"/>
  <c r="N12"/>
  <c r="N11"/>
  <c r="I40" i="26"/>
  <c r="L36"/>
  <c r="K36"/>
  <c r="J36"/>
  <c r="K34"/>
  <c r="J34"/>
  <c r="L34" s="1"/>
  <c r="N32"/>
  <c r="K32"/>
  <c r="J32"/>
  <c r="L32" s="1"/>
  <c r="N31"/>
  <c r="N30"/>
  <c r="N29"/>
  <c r="N28"/>
  <c r="J28"/>
  <c r="N27"/>
  <c r="N26"/>
  <c r="K26"/>
  <c r="J26"/>
  <c r="L26" s="1"/>
  <c r="N25"/>
  <c r="K25"/>
  <c r="J25"/>
  <c r="L25" s="1"/>
  <c r="N24"/>
  <c r="N23"/>
  <c r="L23"/>
  <c r="K23"/>
  <c r="J23"/>
  <c r="N22"/>
  <c r="L22"/>
  <c r="K22"/>
  <c r="J22"/>
  <c r="N21"/>
  <c r="N20"/>
  <c r="N19"/>
  <c r="N18"/>
  <c r="K18"/>
  <c r="J18"/>
  <c r="L18" s="1"/>
  <c r="N17"/>
  <c r="N16"/>
  <c r="N15"/>
  <c r="L15"/>
  <c r="K15"/>
  <c r="J15"/>
  <c r="N14"/>
  <c r="N13"/>
  <c r="N12"/>
  <c r="N11"/>
  <c r="I40" i="25"/>
  <c r="L36"/>
  <c r="K36"/>
  <c r="J36"/>
  <c r="K34"/>
  <c r="J34"/>
  <c r="L34" s="1"/>
  <c r="N32"/>
  <c r="K32"/>
  <c r="J32"/>
  <c r="L32" s="1"/>
  <c r="N31"/>
  <c r="N30"/>
  <c r="N29"/>
  <c r="N28"/>
  <c r="J28"/>
  <c r="N27"/>
  <c r="N26"/>
  <c r="K26"/>
  <c r="J26"/>
  <c r="L26" s="1"/>
  <c r="N25"/>
  <c r="K25"/>
  <c r="J25"/>
  <c r="L25" s="1"/>
  <c r="N24"/>
  <c r="N23"/>
  <c r="L23"/>
  <c r="K23"/>
  <c r="J23"/>
  <c r="N22"/>
  <c r="L22"/>
  <c r="K22"/>
  <c r="J22"/>
  <c r="N21"/>
  <c r="N20"/>
  <c r="N19"/>
  <c r="N18"/>
  <c r="K18"/>
  <c r="J18"/>
  <c r="L18" s="1"/>
  <c r="N17"/>
  <c r="N16"/>
  <c r="N15"/>
  <c r="L15"/>
  <c r="K15"/>
  <c r="J15"/>
  <c r="N14"/>
  <c r="N13"/>
  <c r="N12"/>
  <c r="N11"/>
  <c r="I40" i="24"/>
  <c r="L37"/>
  <c r="K37"/>
  <c r="J37"/>
  <c r="K36"/>
  <c r="J36"/>
  <c r="L36" s="1"/>
  <c r="J35"/>
  <c r="L34"/>
  <c r="K34"/>
  <c r="J34"/>
  <c r="N32"/>
  <c r="L32"/>
  <c r="K32"/>
  <c r="J32"/>
  <c r="N31"/>
  <c r="N30"/>
  <c r="J30"/>
  <c r="N29"/>
  <c r="N28"/>
  <c r="K28"/>
  <c r="J28"/>
  <c r="L28" s="1"/>
  <c r="N27"/>
  <c r="N26"/>
  <c r="L26"/>
  <c r="K26"/>
  <c r="J26"/>
  <c r="N25"/>
  <c r="L25"/>
  <c r="K25"/>
  <c r="J25"/>
  <c r="N24"/>
  <c r="N23"/>
  <c r="N22"/>
  <c r="N21"/>
  <c r="N20"/>
  <c r="N19"/>
  <c r="N18"/>
  <c r="N17"/>
  <c r="N16"/>
  <c r="N15"/>
  <c r="N14"/>
  <c r="N13"/>
  <c r="N12"/>
  <c r="N11"/>
  <c r="I40" i="23"/>
  <c r="N32"/>
  <c r="N31"/>
  <c r="N30"/>
  <c r="N29"/>
  <c r="N28"/>
  <c r="J28"/>
  <c r="N27"/>
  <c r="N26"/>
  <c r="K26"/>
  <c r="J26"/>
  <c r="L26" s="1"/>
  <c r="N25"/>
  <c r="K25"/>
  <c r="J25"/>
  <c r="L25" s="1"/>
  <c r="N24"/>
  <c r="N23"/>
  <c r="L23"/>
  <c r="K23"/>
  <c r="J23"/>
  <c r="N22"/>
  <c r="L22"/>
  <c r="K22"/>
  <c r="J22"/>
  <c r="N21"/>
  <c r="N20"/>
  <c r="N19"/>
  <c r="N18"/>
  <c r="N17"/>
  <c r="N16"/>
  <c r="N15"/>
  <c r="J15"/>
  <c r="N14"/>
  <c r="N13"/>
  <c r="K13"/>
  <c r="J13"/>
  <c r="L13" s="1"/>
  <c r="N12"/>
  <c r="K12"/>
  <c r="J12"/>
  <c r="L12" s="1"/>
  <c r="N11"/>
  <c r="K11"/>
  <c r="J11"/>
  <c r="I40" i="22"/>
  <c r="J38"/>
  <c r="L37"/>
  <c r="K37"/>
  <c r="J37"/>
  <c r="L36"/>
  <c r="K36"/>
  <c r="J36"/>
  <c r="K35"/>
  <c r="J35"/>
  <c r="L35" s="1"/>
  <c r="J34"/>
  <c r="N32"/>
  <c r="J32"/>
  <c r="J40" s="1"/>
  <c r="N31"/>
  <c r="N30"/>
  <c r="K30"/>
  <c r="J30"/>
  <c r="L30" s="1"/>
  <c r="N29"/>
  <c r="N28"/>
  <c r="L28"/>
  <c r="K28"/>
  <c r="J28"/>
  <c r="N27"/>
  <c r="N26"/>
  <c r="L26"/>
  <c r="K26"/>
  <c r="J26"/>
  <c r="N25"/>
  <c r="L25"/>
  <c r="K25"/>
  <c r="J25"/>
  <c r="N24"/>
  <c r="N23"/>
  <c r="J23"/>
  <c r="N22"/>
  <c r="N21"/>
  <c r="N20"/>
  <c r="N19"/>
  <c r="N18"/>
  <c r="N17"/>
  <c r="N16"/>
  <c r="N15"/>
  <c r="N14"/>
  <c r="N13"/>
  <c r="N12"/>
  <c r="N11"/>
  <c r="I40" i="21"/>
  <c r="L38"/>
  <c r="K38"/>
  <c r="J38"/>
  <c r="L37"/>
  <c r="K37"/>
  <c r="J37"/>
  <c r="K36"/>
  <c r="J36"/>
  <c r="L36" s="1"/>
  <c r="J35"/>
  <c r="L34"/>
  <c r="K34"/>
  <c r="J34"/>
  <c r="N32"/>
  <c r="L32"/>
  <c r="K32"/>
  <c r="J32"/>
  <c r="N31"/>
  <c r="N30"/>
  <c r="J30"/>
  <c r="N29"/>
  <c r="N28"/>
  <c r="K28"/>
  <c r="J28"/>
  <c r="L28" s="1"/>
  <c r="N27"/>
  <c r="N26"/>
  <c r="L26"/>
  <c r="K26"/>
  <c r="J26"/>
  <c r="N25"/>
  <c r="L25"/>
  <c r="K25"/>
  <c r="J25"/>
  <c r="N24"/>
  <c r="N23"/>
  <c r="L23"/>
  <c r="K23"/>
  <c r="J23"/>
  <c r="J40" s="1"/>
  <c r="N22"/>
  <c r="N21"/>
  <c r="N20"/>
  <c r="N19"/>
  <c r="N18"/>
  <c r="N17"/>
  <c r="N16"/>
  <c r="N15"/>
  <c r="N14"/>
  <c r="N13"/>
  <c r="N12"/>
  <c r="N11"/>
  <c r="I40" i="20"/>
  <c r="L38"/>
  <c r="K38"/>
  <c r="J38"/>
  <c r="J37"/>
  <c r="L37" s="1"/>
  <c r="J36"/>
  <c r="L35"/>
  <c r="K35"/>
  <c r="J35"/>
  <c r="L34"/>
  <c r="K34"/>
  <c r="J34"/>
  <c r="N32"/>
  <c r="L32"/>
  <c r="K32"/>
  <c r="J32"/>
  <c r="N31"/>
  <c r="N30"/>
  <c r="L30"/>
  <c r="K30"/>
  <c r="J30"/>
  <c r="N29"/>
  <c r="N28"/>
  <c r="J28"/>
  <c r="N27"/>
  <c r="N26"/>
  <c r="K26"/>
  <c r="J26"/>
  <c r="L26" s="1"/>
  <c r="N25"/>
  <c r="K25"/>
  <c r="J25"/>
  <c r="L25" s="1"/>
  <c r="N24"/>
  <c r="N23"/>
  <c r="L23"/>
  <c r="K23"/>
  <c r="J23"/>
  <c r="N22"/>
  <c r="N21"/>
  <c r="N20"/>
  <c r="N19"/>
  <c r="N18"/>
  <c r="N17"/>
  <c r="N16"/>
  <c r="N15"/>
  <c r="N14"/>
  <c r="N13"/>
  <c r="N12"/>
  <c r="N11"/>
  <c r="I40" i="19"/>
  <c r="J38"/>
  <c r="L38" s="1"/>
  <c r="L37"/>
  <c r="J37"/>
  <c r="K37" s="1"/>
  <c r="L36"/>
  <c r="K36"/>
  <c r="J36"/>
  <c r="J35"/>
  <c r="K35" s="1"/>
  <c r="K34"/>
  <c r="J34"/>
  <c r="L34" s="1"/>
  <c r="N32"/>
  <c r="J32"/>
  <c r="L32" s="1"/>
  <c r="N31"/>
  <c r="N30"/>
  <c r="L30"/>
  <c r="K30"/>
  <c r="J30"/>
  <c r="N29"/>
  <c r="N28"/>
  <c r="L28"/>
  <c r="K28"/>
  <c r="J28"/>
  <c r="N27"/>
  <c r="N26"/>
  <c r="L26"/>
  <c r="J26"/>
  <c r="K26" s="1"/>
  <c r="N25"/>
  <c r="L25"/>
  <c r="J25"/>
  <c r="K25" s="1"/>
  <c r="N24"/>
  <c r="N23"/>
  <c r="K23"/>
  <c r="J23"/>
  <c r="L23" s="1"/>
  <c r="N22"/>
  <c r="N21"/>
  <c r="N20"/>
  <c r="N19"/>
  <c r="N18"/>
  <c r="N17"/>
  <c r="N16"/>
  <c r="N15"/>
  <c r="N14"/>
  <c r="N13"/>
  <c r="N12"/>
  <c r="N11"/>
  <c r="I40" i="18"/>
  <c r="L38"/>
  <c r="J38"/>
  <c r="K38" s="1"/>
  <c r="L37"/>
  <c r="K37"/>
  <c r="J37"/>
  <c r="J36"/>
  <c r="L36" s="1"/>
  <c r="K35"/>
  <c r="J35"/>
  <c r="L35" s="1"/>
  <c r="J34"/>
  <c r="K34" s="1"/>
  <c r="N32"/>
  <c r="J32"/>
  <c r="K32" s="1"/>
  <c r="N31"/>
  <c r="N30"/>
  <c r="J30"/>
  <c r="L30" s="1"/>
  <c r="N29"/>
  <c r="N28"/>
  <c r="J28"/>
  <c r="L28" s="1"/>
  <c r="N27"/>
  <c r="N26"/>
  <c r="L26"/>
  <c r="K26"/>
  <c r="J26"/>
  <c r="N25"/>
  <c r="L25"/>
  <c r="K25"/>
  <c r="J25"/>
  <c r="N24"/>
  <c r="N23"/>
  <c r="L23"/>
  <c r="J23"/>
  <c r="K23" s="1"/>
  <c r="N22"/>
  <c r="N21"/>
  <c r="N20"/>
  <c r="N19"/>
  <c r="N18"/>
  <c r="N17"/>
  <c r="N16"/>
  <c r="N15"/>
  <c r="N14"/>
  <c r="N13"/>
  <c r="N12"/>
  <c r="N11"/>
  <c r="I40" i="17"/>
  <c r="L38"/>
  <c r="K38"/>
  <c r="J38"/>
  <c r="L37"/>
  <c r="K37"/>
  <c r="J37"/>
  <c r="J36"/>
  <c r="L36" s="1"/>
  <c r="L35"/>
  <c r="J35"/>
  <c r="K35" s="1"/>
  <c r="L34"/>
  <c r="K34"/>
  <c r="J34"/>
  <c r="N32"/>
  <c r="L32"/>
  <c r="K32"/>
  <c r="J32"/>
  <c r="N31"/>
  <c r="N30"/>
  <c r="L30"/>
  <c r="J30"/>
  <c r="K30" s="1"/>
  <c r="N29"/>
  <c r="N28"/>
  <c r="K28"/>
  <c r="J28"/>
  <c r="L28" s="1"/>
  <c r="N27"/>
  <c r="N26"/>
  <c r="L26"/>
  <c r="K26"/>
  <c r="J26"/>
  <c r="N25"/>
  <c r="L25"/>
  <c r="K25"/>
  <c r="J25"/>
  <c r="N24"/>
  <c r="N23"/>
  <c r="L23"/>
  <c r="L40" s="1"/>
  <c r="K23"/>
  <c r="J23"/>
  <c r="N22"/>
  <c r="N21"/>
  <c r="N20"/>
  <c r="N19"/>
  <c r="N18"/>
  <c r="N17"/>
  <c r="N16"/>
  <c r="N15"/>
  <c r="N14"/>
  <c r="N13"/>
  <c r="N12"/>
  <c r="N11"/>
  <c r="I40" i="16"/>
  <c r="L35"/>
  <c r="K35"/>
  <c r="J35"/>
  <c r="J34"/>
  <c r="L34" s="1"/>
  <c r="N32"/>
  <c r="J32"/>
  <c r="L32" s="1"/>
  <c r="N31"/>
  <c r="N30"/>
  <c r="J30"/>
  <c r="L30" s="1"/>
  <c r="N29"/>
  <c r="N28"/>
  <c r="L28"/>
  <c r="K28"/>
  <c r="J28"/>
  <c r="N27"/>
  <c r="N26"/>
  <c r="L26"/>
  <c r="J26"/>
  <c r="K26" s="1"/>
  <c r="N25"/>
  <c r="J25"/>
  <c r="K25" s="1"/>
  <c r="N24"/>
  <c r="N23"/>
  <c r="N22"/>
  <c r="N21"/>
  <c r="N20"/>
  <c r="N19"/>
  <c r="N18"/>
  <c r="N17"/>
  <c r="N16"/>
  <c r="N15"/>
  <c r="N14"/>
  <c r="N13"/>
  <c r="N12"/>
  <c r="N11"/>
  <c r="J40" i="15"/>
  <c r="I40"/>
  <c r="N32"/>
  <c r="N31"/>
  <c r="N30"/>
  <c r="L30"/>
  <c r="J30"/>
  <c r="K30" s="1"/>
  <c r="N29"/>
  <c r="N28"/>
  <c r="N27"/>
  <c r="N26"/>
  <c r="L26"/>
  <c r="K26"/>
  <c r="J26"/>
  <c r="N25"/>
  <c r="L25"/>
  <c r="K25"/>
  <c r="J25"/>
  <c r="N24"/>
  <c r="N23"/>
  <c r="N22"/>
  <c r="N21"/>
  <c r="N20"/>
  <c r="N19"/>
  <c r="N18"/>
  <c r="N17"/>
  <c r="N16"/>
  <c r="N15"/>
  <c r="L15"/>
  <c r="L40" s="1"/>
  <c r="J15"/>
  <c r="K15" s="1"/>
  <c r="K40" s="1"/>
  <c r="N14"/>
  <c r="N13"/>
  <c r="N12"/>
  <c r="N11"/>
  <c r="I40" i="14"/>
  <c r="L38"/>
  <c r="K38"/>
  <c r="J38"/>
  <c r="L36"/>
  <c r="K36"/>
  <c r="J36"/>
  <c r="J35"/>
  <c r="L35" s="1"/>
  <c r="L34"/>
  <c r="J34"/>
  <c r="K34" s="1"/>
  <c r="N32"/>
  <c r="L32"/>
  <c r="J32"/>
  <c r="K32" s="1"/>
  <c r="N31"/>
  <c r="N30"/>
  <c r="K30"/>
  <c r="J30"/>
  <c r="L30" s="1"/>
  <c r="N29"/>
  <c r="N28"/>
  <c r="N27"/>
  <c r="N26"/>
  <c r="J26"/>
  <c r="K26" s="1"/>
  <c r="N25"/>
  <c r="L25"/>
  <c r="J25"/>
  <c r="K25" s="1"/>
  <c r="N24"/>
  <c r="N23"/>
  <c r="K23"/>
  <c r="J23"/>
  <c r="N22"/>
  <c r="N21"/>
  <c r="N20"/>
  <c r="N19"/>
  <c r="N18"/>
  <c r="N17"/>
  <c r="N16"/>
  <c r="N15"/>
  <c r="N14"/>
  <c r="N13"/>
  <c r="N12"/>
  <c r="N11"/>
  <c r="J40" i="13"/>
  <c r="I40"/>
  <c r="J36"/>
  <c r="K36" s="1"/>
  <c r="L35"/>
  <c r="K35"/>
  <c r="J35"/>
  <c r="K34"/>
  <c r="J34"/>
  <c r="L34" s="1"/>
  <c r="N32"/>
  <c r="K32"/>
  <c r="J32"/>
  <c r="L32" s="1"/>
  <c r="N31"/>
  <c r="K31"/>
  <c r="J31"/>
  <c r="L31" s="1"/>
  <c r="N30"/>
  <c r="K30"/>
  <c r="J30"/>
  <c r="L30" s="1"/>
  <c r="N29"/>
  <c r="N28"/>
  <c r="L28"/>
  <c r="K28"/>
  <c r="J28"/>
  <c r="N27"/>
  <c r="L27"/>
  <c r="K27"/>
  <c r="J27"/>
  <c r="N26"/>
  <c r="L26"/>
  <c r="K26"/>
  <c r="J26"/>
  <c r="N25"/>
  <c r="L25"/>
  <c r="K25"/>
  <c r="J25"/>
  <c r="N24"/>
  <c r="N23"/>
  <c r="L23"/>
  <c r="J23"/>
  <c r="K23" s="1"/>
  <c r="N22"/>
  <c r="L22"/>
  <c r="J22"/>
  <c r="K22" s="1"/>
  <c r="N21"/>
  <c r="N20"/>
  <c r="N19"/>
  <c r="N18"/>
  <c r="N17"/>
  <c r="N16"/>
  <c r="N15"/>
  <c r="L15"/>
  <c r="J15"/>
  <c r="K15" s="1"/>
  <c r="K40" s="1"/>
  <c r="N14"/>
  <c r="N13"/>
  <c r="N12"/>
  <c r="N11"/>
  <c r="F26" i="45"/>
  <c r="I40" i="10"/>
  <c r="J38"/>
  <c r="K38" s="1"/>
  <c r="L37"/>
  <c r="K37"/>
  <c r="J37"/>
  <c r="L36"/>
  <c r="K36"/>
  <c r="J36"/>
  <c r="J35"/>
  <c r="L35" s="1"/>
  <c r="L34"/>
  <c r="J34"/>
  <c r="K34" s="1"/>
  <c r="N32"/>
  <c r="J32"/>
  <c r="K32" s="1"/>
  <c r="N31"/>
  <c r="N30"/>
  <c r="J30"/>
  <c r="L30" s="1"/>
  <c r="N29"/>
  <c r="N28"/>
  <c r="L28"/>
  <c r="K28"/>
  <c r="J28"/>
  <c r="N27"/>
  <c r="N26"/>
  <c r="L26"/>
  <c r="K26"/>
  <c r="J26"/>
  <c r="N25"/>
  <c r="L25"/>
  <c r="K25"/>
  <c r="J25"/>
  <c r="N24"/>
  <c r="N23"/>
  <c r="L23"/>
  <c r="J23"/>
  <c r="K23" s="1"/>
  <c r="N22"/>
  <c r="N21"/>
  <c r="N20"/>
  <c r="N19"/>
  <c r="N18"/>
  <c r="N17"/>
  <c r="N16"/>
  <c r="N15"/>
  <c r="N14"/>
  <c r="N13"/>
  <c r="N12"/>
  <c r="N11"/>
  <c r="I40" i="9"/>
  <c r="L38"/>
  <c r="K38"/>
  <c r="J38"/>
  <c r="J37"/>
  <c r="K37" s="1"/>
  <c r="K36"/>
  <c r="J36"/>
  <c r="L36" s="1"/>
  <c r="J35"/>
  <c r="K35" s="1"/>
  <c r="L34"/>
  <c r="K34"/>
  <c r="J34"/>
  <c r="N32"/>
  <c r="L32"/>
  <c r="K32"/>
  <c r="J32"/>
  <c r="N31"/>
  <c r="N30"/>
  <c r="L30"/>
  <c r="J30"/>
  <c r="K30" s="1"/>
  <c r="N29"/>
  <c r="N28"/>
  <c r="N27"/>
  <c r="N26"/>
  <c r="L26"/>
  <c r="K26"/>
  <c r="J26"/>
  <c r="N25"/>
  <c r="L25"/>
  <c r="K25"/>
  <c r="K40" s="1"/>
  <c r="J25"/>
  <c r="N24"/>
  <c r="N23"/>
  <c r="L23"/>
  <c r="J23"/>
  <c r="K23" s="1"/>
  <c r="N22"/>
  <c r="N21"/>
  <c r="N20"/>
  <c r="N19"/>
  <c r="N18"/>
  <c r="N17"/>
  <c r="N16"/>
  <c r="N15"/>
  <c r="L15"/>
  <c r="K15"/>
  <c r="J15"/>
  <c r="J40" s="1"/>
  <c r="N14"/>
  <c r="N13"/>
  <c r="N12"/>
  <c r="N11"/>
  <c r="I40" i="8"/>
  <c r="J38"/>
  <c r="K38" s="1"/>
  <c r="K37"/>
  <c r="J37"/>
  <c r="L37" s="1"/>
  <c r="J35"/>
  <c r="K35" s="1"/>
  <c r="L34"/>
  <c r="K34"/>
  <c r="J34"/>
  <c r="N32"/>
  <c r="L32"/>
  <c r="K32"/>
  <c r="J32"/>
  <c r="N31"/>
  <c r="N30"/>
  <c r="L30"/>
  <c r="J30"/>
  <c r="K30" s="1"/>
  <c r="N29"/>
  <c r="N28"/>
  <c r="K28"/>
  <c r="J28"/>
  <c r="L28" s="1"/>
  <c r="N27"/>
  <c r="N26"/>
  <c r="J26"/>
  <c r="K26" s="1"/>
  <c r="N25"/>
  <c r="J25"/>
  <c r="K25" s="1"/>
  <c r="N24"/>
  <c r="N23"/>
  <c r="L23"/>
  <c r="K23"/>
  <c r="J23"/>
  <c r="N22"/>
  <c r="L22"/>
  <c r="K22"/>
  <c r="J22"/>
  <c r="N21"/>
  <c r="N20"/>
  <c r="N19"/>
  <c r="N18"/>
  <c r="N17"/>
  <c r="N16"/>
  <c r="N15"/>
  <c r="K15"/>
  <c r="J15"/>
  <c r="L15" s="1"/>
  <c r="N14"/>
  <c r="N13"/>
  <c r="N12"/>
  <c r="N11"/>
  <c r="I40" i="7"/>
  <c r="L38"/>
  <c r="J38"/>
  <c r="K38" s="1"/>
  <c r="L37"/>
  <c r="K37"/>
  <c r="J37"/>
  <c r="J35"/>
  <c r="L35" s="1"/>
  <c r="K34"/>
  <c r="J34"/>
  <c r="L34" s="1"/>
  <c r="N32"/>
  <c r="K32"/>
  <c r="J32"/>
  <c r="L32" s="1"/>
  <c r="N31"/>
  <c r="N30"/>
  <c r="L30"/>
  <c r="K30"/>
  <c r="J30"/>
  <c r="N29"/>
  <c r="N28"/>
  <c r="N27"/>
  <c r="N26"/>
  <c r="J26"/>
  <c r="L26" s="1"/>
  <c r="N25"/>
  <c r="J25"/>
  <c r="L25" s="1"/>
  <c r="N24"/>
  <c r="N23"/>
  <c r="J23"/>
  <c r="L23" s="1"/>
  <c r="N22"/>
  <c r="N21"/>
  <c r="N20"/>
  <c r="N19"/>
  <c r="N18"/>
  <c r="N17"/>
  <c r="N16"/>
  <c r="N15"/>
  <c r="K15"/>
  <c r="J15"/>
  <c r="L15" s="1"/>
  <c r="L40" s="1"/>
  <c r="N14"/>
  <c r="N13"/>
  <c r="N12"/>
  <c r="N11"/>
  <c r="I40" i="6"/>
  <c r="J36"/>
  <c r="K36" s="1"/>
  <c r="L34"/>
  <c r="K34"/>
  <c r="J34"/>
  <c r="N32"/>
  <c r="L32"/>
  <c r="K32"/>
  <c r="J32"/>
  <c r="N31"/>
  <c r="N30"/>
  <c r="L30"/>
  <c r="J30"/>
  <c r="K30" s="1"/>
  <c r="N29"/>
  <c r="N28"/>
  <c r="K28"/>
  <c r="J28"/>
  <c r="L28" s="1"/>
  <c r="N27"/>
  <c r="N26"/>
  <c r="J26"/>
  <c r="K26" s="1"/>
  <c r="N25"/>
  <c r="J25"/>
  <c r="K25" s="1"/>
  <c r="N24"/>
  <c r="N23"/>
  <c r="L23"/>
  <c r="K23"/>
  <c r="J23"/>
  <c r="N22"/>
  <c r="L22"/>
  <c r="K22"/>
  <c r="J22"/>
  <c r="N21"/>
  <c r="N20"/>
  <c r="N19"/>
  <c r="N18"/>
  <c r="N17"/>
  <c r="N16"/>
  <c r="J16"/>
  <c r="K16" s="1"/>
  <c r="N15"/>
  <c r="J15"/>
  <c r="K15" s="1"/>
  <c r="N14"/>
  <c r="N13"/>
  <c r="N12"/>
  <c r="N11"/>
  <c r="I40" i="5"/>
  <c r="L33"/>
  <c r="K33"/>
  <c r="J33"/>
  <c r="N32"/>
  <c r="N31"/>
  <c r="N30"/>
  <c r="K30"/>
  <c r="J30"/>
  <c r="L30" s="1"/>
  <c r="N29"/>
  <c r="N28"/>
  <c r="J28"/>
  <c r="K28" s="1"/>
  <c r="N27"/>
  <c r="N26"/>
  <c r="L26"/>
  <c r="K26"/>
  <c r="J26"/>
  <c r="N25"/>
  <c r="L25"/>
  <c r="K25"/>
  <c r="J25"/>
  <c r="N24"/>
  <c r="L24"/>
  <c r="K24"/>
  <c r="J24"/>
  <c r="N23"/>
  <c r="L23"/>
  <c r="K23"/>
  <c r="J23"/>
  <c r="N22"/>
  <c r="L22"/>
  <c r="K22"/>
  <c r="J22"/>
  <c r="N21"/>
  <c r="N20"/>
  <c r="N19"/>
  <c r="N18"/>
  <c r="J18"/>
  <c r="K18" s="1"/>
  <c r="N17"/>
  <c r="N16"/>
  <c r="L16"/>
  <c r="K16"/>
  <c r="J16"/>
  <c r="N15"/>
  <c r="L15"/>
  <c r="K15"/>
  <c r="J15"/>
  <c r="J40" s="1"/>
  <c r="N14"/>
  <c r="N13"/>
  <c r="N12"/>
  <c r="N11"/>
  <c r="I40" i="4"/>
  <c r="J36"/>
  <c r="K36" s="1"/>
  <c r="K34"/>
  <c r="J34"/>
  <c r="L34" s="1"/>
  <c r="N32"/>
  <c r="J32"/>
  <c r="L32" s="1"/>
  <c r="N31"/>
  <c r="N30"/>
  <c r="N29"/>
  <c r="N28"/>
  <c r="L28"/>
  <c r="J28"/>
  <c r="K28" s="1"/>
  <c r="N27"/>
  <c r="N26"/>
  <c r="K26"/>
  <c r="J26"/>
  <c r="L26" s="1"/>
  <c r="N25"/>
  <c r="K25"/>
  <c r="J25"/>
  <c r="L25" s="1"/>
  <c r="N24"/>
  <c r="N23"/>
  <c r="L23"/>
  <c r="K23"/>
  <c r="J23"/>
  <c r="N22"/>
  <c r="L22"/>
  <c r="K22"/>
  <c r="J22"/>
  <c r="N21"/>
  <c r="N20"/>
  <c r="N19"/>
  <c r="N18"/>
  <c r="J18"/>
  <c r="L18" s="1"/>
  <c r="N17"/>
  <c r="N16"/>
  <c r="N15"/>
  <c r="L15"/>
  <c r="K15"/>
  <c r="J15"/>
  <c r="N14"/>
  <c r="N13"/>
  <c r="N12"/>
  <c r="N11"/>
  <c r="I40" i="3"/>
  <c r="L38"/>
  <c r="K38"/>
  <c r="J38"/>
  <c r="J37"/>
  <c r="L37" s="1"/>
  <c r="L36"/>
  <c r="J36"/>
  <c r="K36" s="1"/>
  <c r="L35"/>
  <c r="K35"/>
  <c r="J35"/>
  <c r="J34"/>
  <c r="K34" s="1"/>
  <c r="N32"/>
  <c r="J32"/>
  <c r="K32" s="1"/>
  <c r="N31"/>
  <c r="N30"/>
  <c r="L30"/>
  <c r="K30"/>
  <c r="J30"/>
  <c r="N29"/>
  <c r="N28"/>
  <c r="J28"/>
  <c r="K28" s="1"/>
  <c r="N27"/>
  <c r="N26"/>
  <c r="J26"/>
  <c r="L26" s="1"/>
  <c r="N25"/>
  <c r="J25"/>
  <c r="L25" s="1"/>
  <c r="N24"/>
  <c r="N23"/>
  <c r="L23"/>
  <c r="K23"/>
  <c r="J23"/>
  <c r="N22"/>
  <c r="L22"/>
  <c r="K22"/>
  <c r="J22"/>
  <c r="N21"/>
  <c r="N20"/>
  <c r="N19"/>
  <c r="N18"/>
  <c r="N17"/>
  <c r="N16"/>
  <c r="N15"/>
  <c r="J15"/>
  <c r="K15" s="1"/>
  <c r="N14"/>
  <c r="N13"/>
  <c r="N12"/>
  <c r="N11"/>
  <c r="I40" i="2"/>
  <c r="L36"/>
  <c r="K36"/>
  <c r="J36"/>
  <c r="L35"/>
  <c r="K35"/>
  <c r="J35"/>
  <c r="J34"/>
  <c r="L34" s="1"/>
  <c r="N32"/>
  <c r="J32"/>
  <c r="L32" s="1"/>
  <c r="N31"/>
  <c r="N30"/>
  <c r="L30"/>
  <c r="K30"/>
  <c r="J30"/>
  <c r="N29"/>
  <c r="N28"/>
  <c r="L28"/>
  <c r="K28"/>
  <c r="J28"/>
  <c r="N27"/>
  <c r="N26"/>
  <c r="J26"/>
  <c r="K26" s="1"/>
  <c r="N25"/>
  <c r="J25"/>
  <c r="K25" s="1"/>
  <c r="N24"/>
  <c r="N23"/>
  <c r="J23"/>
  <c r="L23" s="1"/>
  <c r="N22"/>
  <c r="J22"/>
  <c r="J40" s="1"/>
  <c r="N21"/>
  <c r="N20"/>
  <c r="N19"/>
  <c r="N18"/>
  <c r="N17"/>
  <c r="N16"/>
  <c r="N15"/>
  <c r="N14"/>
  <c r="N13"/>
  <c r="N12"/>
  <c r="N11"/>
  <c r="I40" i="1"/>
  <c r="L37"/>
  <c r="K37"/>
  <c r="J37"/>
  <c r="L36"/>
  <c r="K36"/>
  <c r="J36"/>
  <c r="J34"/>
  <c r="L34" s="1"/>
  <c r="N32"/>
  <c r="J32"/>
  <c r="L32" s="1"/>
  <c r="N31"/>
  <c r="N30"/>
  <c r="L30"/>
  <c r="K30"/>
  <c r="J30"/>
  <c r="N29"/>
  <c r="N28"/>
  <c r="L28"/>
  <c r="K28"/>
  <c r="J28"/>
  <c r="N27"/>
  <c r="N26"/>
  <c r="J26"/>
  <c r="K26" s="1"/>
  <c r="N25"/>
  <c r="J25"/>
  <c r="K25" s="1"/>
  <c r="N24"/>
  <c r="N23"/>
  <c r="J23"/>
  <c r="L23" s="1"/>
  <c r="N22"/>
  <c r="J22"/>
  <c r="J40" s="1"/>
  <c r="N21"/>
  <c r="N20"/>
  <c r="N19"/>
  <c r="N18"/>
  <c r="N17"/>
  <c r="N16"/>
  <c r="N15"/>
  <c r="N14"/>
  <c r="N13"/>
  <c r="N12"/>
  <c r="N11"/>
  <c r="K40" i="5" l="1"/>
  <c r="K40" i="8"/>
  <c r="K40" i="17"/>
  <c r="K40" i="42"/>
  <c r="K35" i="21"/>
  <c r="L35"/>
  <c r="K28" i="28"/>
  <c r="L28"/>
  <c r="L40" s="1"/>
  <c r="K26" i="31"/>
  <c r="L26"/>
  <c r="K34"/>
  <c r="L34"/>
  <c r="K28" i="32"/>
  <c r="L28"/>
  <c r="K36"/>
  <c r="L36"/>
  <c r="L40" s="1"/>
  <c r="K28" i="33"/>
  <c r="L28"/>
  <c r="K36"/>
  <c r="L36"/>
  <c r="K28" i="34"/>
  <c r="L28"/>
  <c r="K36"/>
  <c r="L36"/>
  <c r="L40" s="1"/>
  <c r="K28" i="35"/>
  <c r="L28"/>
  <c r="K36"/>
  <c r="L36"/>
  <c r="L40" s="1"/>
  <c r="K28" i="36"/>
  <c r="L28"/>
  <c r="K36"/>
  <c r="L36"/>
  <c r="L40" s="1"/>
  <c r="K28" i="37"/>
  <c r="L28"/>
  <c r="K36"/>
  <c r="L36"/>
  <c r="K28" i="38"/>
  <c r="L28"/>
  <c r="K36"/>
  <c r="L36"/>
  <c r="L40" s="1"/>
  <c r="K28" i="39"/>
  <c r="L28"/>
  <c r="K36"/>
  <c r="L36"/>
  <c r="L40" s="1"/>
  <c r="K28" i="40"/>
  <c r="L28"/>
  <c r="K36"/>
  <c r="L36"/>
  <c r="L40" s="1"/>
  <c r="K28" i="41"/>
  <c r="L28"/>
  <c r="K36"/>
  <c r="L36"/>
  <c r="K22" i="1"/>
  <c r="K23"/>
  <c r="K32"/>
  <c r="K34"/>
  <c r="K22" i="2"/>
  <c r="K23"/>
  <c r="K32"/>
  <c r="K34"/>
  <c r="K25" i="3"/>
  <c r="K40" s="1"/>
  <c r="K26"/>
  <c r="L28"/>
  <c r="K18" i="4"/>
  <c r="K40" s="1"/>
  <c r="K32"/>
  <c r="J40"/>
  <c r="K40" i="6"/>
  <c r="L16"/>
  <c r="K23" i="7"/>
  <c r="K26"/>
  <c r="K35"/>
  <c r="J40"/>
  <c r="J40" i="8"/>
  <c r="K30" i="10"/>
  <c r="L32"/>
  <c r="L40" s="1"/>
  <c r="K35" i="14"/>
  <c r="K40" s="1"/>
  <c r="L25" i="16"/>
  <c r="L40" s="1"/>
  <c r="K30"/>
  <c r="K40" s="1"/>
  <c r="K34"/>
  <c r="J40" i="17"/>
  <c r="K36"/>
  <c r="K28" i="18"/>
  <c r="K40" s="1"/>
  <c r="L34"/>
  <c r="K36"/>
  <c r="J40"/>
  <c r="K32" i="19"/>
  <c r="K40" s="1"/>
  <c r="J40" i="24"/>
  <c r="K30" i="21"/>
  <c r="L30"/>
  <c r="K23" i="22"/>
  <c r="L23"/>
  <c r="K38"/>
  <c r="L38"/>
  <c r="K28" i="26"/>
  <c r="L28"/>
  <c r="L40" s="1"/>
  <c r="K25" i="31"/>
  <c r="K40" s="1"/>
  <c r="L25"/>
  <c r="K32"/>
  <c r="L32"/>
  <c r="L40" s="1"/>
  <c r="J40" i="6"/>
  <c r="L26" i="1"/>
  <c r="L25" i="2"/>
  <c r="L26"/>
  <c r="L32" i="3"/>
  <c r="L34"/>
  <c r="J40"/>
  <c r="L36" i="4"/>
  <c r="L28" i="5"/>
  <c r="L38" i="8"/>
  <c r="L37" i="9"/>
  <c r="E26" i="45"/>
  <c r="F26" i="11"/>
  <c r="L40" i="19"/>
  <c r="L35"/>
  <c r="L40" i="21"/>
  <c r="K40" i="25"/>
  <c r="L40" i="33"/>
  <c r="L40" i="37"/>
  <c r="L40" i="41"/>
  <c r="K36" i="20"/>
  <c r="L36"/>
  <c r="K32" i="22"/>
  <c r="L32"/>
  <c r="K15" i="23"/>
  <c r="K40" s="1"/>
  <c r="L15"/>
  <c r="K28"/>
  <c r="L28"/>
  <c r="K35" i="24"/>
  <c r="L35"/>
  <c r="K28" i="25"/>
  <c r="L28"/>
  <c r="K28" i="29"/>
  <c r="K40" s="1"/>
  <c r="L28"/>
  <c r="L40" s="1"/>
  <c r="K28" i="30"/>
  <c r="K40" s="1"/>
  <c r="L28"/>
  <c r="L40" s="1"/>
  <c r="J40" i="14"/>
  <c r="L23"/>
  <c r="K28" i="20"/>
  <c r="K40" s="1"/>
  <c r="L28"/>
  <c r="K34" i="22"/>
  <c r="L34"/>
  <c r="K30" i="24"/>
  <c r="L30"/>
  <c r="L40" s="1"/>
  <c r="K28" i="27"/>
  <c r="K40" s="1"/>
  <c r="L28"/>
  <c r="L40" s="1"/>
  <c r="K28" i="42"/>
  <c r="L28"/>
  <c r="L40" s="1"/>
  <c r="K36"/>
  <c r="L36"/>
  <c r="J40" i="10"/>
  <c r="J40" i="19"/>
  <c r="L25" i="1"/>
  <c r="L15" i="3"/>
  <c r="L18" i="5"/>
  <c r="L40" s="1"/>
  <c r="L25" i="6"/>
  <c r="L26"/>
  <c r="L25" i="8"/>
  <c r="L40" s="1"/>
  <c r="L26"/>
  <c r="L22" i="1"/>
  <c r="L22" i="2"/>
  <c r="K37" i="3"/>
  <c r="L15" i="6"/>
  <c r="L36"/>
  <c r="K25" i="7"/>
  <c r="K40" s="1"/>
  <c r="L35" i="8"/>
  <c r="L35" i="9"/>
  <c r="L40" s="1"/>
  <c r="K40" i="10"/>
  <c r="K35"/>
  <c r="L38"/>
  <c r="E26" i="11"/>
  <c r="L36" i="13"/>
  <c r="L26" i="14"/>
  <c r="K32" i="16"/>
  <c r="J40"/>
  <c r="K30" i="18"/>
  <c r="L32"/>
  <c r="L40" s="1"/>
  <c r="K38" i="19"/>
  <c r="J40" i="20"/>
  <c r="K37"/>
  <c r="K40" i="21"/>
  <c r="J40" i="23"/>
  <c r="K40" i="24"/>
  <c r="L40" i="25"/>
  <c r="K40" i="26"/>
  <c r="K40" i="28"/>
  <c r="J40" i="32"/>
  <c r="J40" i="33"/>
  <c r="J40" i="34"/>
  <c r="J40" i="35"/>
  <c r="J40" i="36"/>
  <c r="J40" i="37"/>
  <c r="J40" i="38"/>
  <c r="J40" i="39"/>
  <c r="J40" i="40"/>
  <c r="J40" i="41"/>
  <c r="J40" i="31"/>
  <c r="K23" i="32"/>
  <c r="K40" s="1"/>
  <c r="K23" i="33"/>
  <c r="K40" s="1"/>
  <c r="K23" i="34"/>
  <c r="K40" s="1"/>
  <c r="K23" i="35"/>
  <c r="K40" s="1"/>
  <c r="K23" i="36"/>
  <c r="K40" s="1"/>
  <c r="K23" i="37"/>
  <c r="K40" s="1"/>
  <c r="K23" i="38"/>
  <c r="K40" s="1"/>
  <c r="K23" i="39"/>
  <c r="K40" s="1"/>
  <c r="K23" i="40"/>
  <c r="K40" s="1"/>
  <c r="K23" i="41"/>
  <c r="K40" s="1"/>
  <c r="J40" i="25"/>
  <c r="J40" i="26"/>
  <c r="J40" i="27"/>
  <c r="J40" i="28"/>
  <c r="J40" i="29"/>
  <c r="J40" i="30"/>
  <c r="L11" i="23"/>
  <c r="L40" i="22" l="1"/>
  <c r="L40" i="23"/>
  <c r="L40" i="6"/>
  <c r="H26" i="43"/>
  <c r="K40" i="22"/>
  <c r="K40" i="2"/>
  <c r="K40" i="1"/>
  <c r="L40" i="4"/>
  <c r="L40" i="20"/>
  <c r="L40" i="1"/>
  <c r="L40" i="3"/>
  <c r="L40" i="14"/>
  <c r="L40" i="13"/>
  <c r="L40" i="2"/>
  <c r="G26" i="43" l="1"/>
  <c r="H26" i="11"/>
  <c r="G26" i="45"/>
  <c r="G26" i="11"/>
  <c r="H26" i="45" l="1"/>
</calcChain>
</file>

<file path=xl/sharedStrings.xml><?xml version="1.0" encoding="utf-8"?>
<sst xmlns="http://schemas.openxmlformats.org/spreadsheetml/2006/main" count="2488" uniqueCount="166">
  <si>
    <t>STRIP TRIAL REPORT - GRAIN - ZIARNO</t>
  </si>
  <si>
    <t>POLAND 2011</t>
  </si>
  <si>
    <t>Synowiec</t>
  </si>
  <si>
    <t>Hybrid</t>
  </si>
  <si>
    <t>Harv.std</t>
  </si>
  <si>
    <t>plot lgt</t>
  </si>
  <si>
    <t>Hrv.width</t>
  </si>
  <si>
    <t>yield kg</t>
  </si>
  <si>
    <t>% mst</t>
  </si>
  <si>
    <t>T/ha wet</t>
  </si>
  <si>
    <t>Plon</t>
  </si>
  <si>
    <t>Ilość rośl.</t>
  </si>
  <si>
    <t>Obsada</t>
  </si>
  <si>
    <t>ok. Oleśnicy</t>
  </si>
  <si>
    <t>Nr</t>
  </si>
  <si>
    <t>Odmiana</t>
  </si>
  <si>
    <t>Obsada zbiorze.</t>
  </si>
  <si>
    <t>dł. polet.</t>
  </si>
  <si>
    <t>szer. m</t>
  </si>
  <si>
    <t>plon kg</t>
  </si>
  <si>
    <t>% wilg.</t>
  </si>
  <si>
    <t>t/ha wilg.</t>
  </si>
  <si>
    <t>t/ha 14%</t>
  </si>
  <si>
    <t>t/ha 15%</t>
  </si>
  <si>
    <t>na 5mb.</t>
  </si>
  <si>
    <t>tyś./ha</t>
  </si>
  <si>
    <t>PR39V43/X6W826</t>
  </si>
  <si>
    <t>PR39K13/X0781M</t>
  </si>
  <si>
    <t>PR39N39/X6V727</t>
  </si>
  <si>
    <t>PR39G12/X0778T</t>
  </si>
  <si>
    <t>P8000/X6T584</t>
  </si>
  <si>
    <t>P8400/X8S784</t>
  </si>
  <si>
    <t>PR39T45/X0842K</t>
  </si>
  <si>
    <t>P8100/X6T587</t>
  </si>
  <si>
    <t>PR39T13/X0823F</t>
  </si>
  <si>
    <t>PR39A98/X0821B</t>
  </si>
  <si>
    <t>PR39W45/X4T928</t>
  </si>
  <si>
    <t>PR39D23/X4S784</t>
  </si>
  <si>
    <t>PR39F58/X0850F</t>
  </si>
  <si>
    <t>PR39T83/X6P589</t>
  </si>
  <si>
    <t>PR38N86/X5R717</t>
  </si>
  <si>
    <t>PR38A79/X5P515</t>
  </si>
  <si>
    <t>PR38Y34/X5S803</t>
  </si>
  <si>
    <t>CLARICA/3893/X0902H</t>
  </si>
  <si>
    <t>PR38F70/BENICIA</t>
  </si>
  <si>
    <t>P9025/X6R239</t>
  </si>
  <si>
    <t xml:space="preserve"> </t>
  </si>
  <si>
    <t>PR38H20/X0900P</t>
  </si>
  <si>
    <t>P9000/X6R221</t>
  </si>
  <si>
    <t>P9100/X6P921</t>
  </si>
  <si>
    <t>P9400/X6P942</t>
  </si>
  <si>
    <t>PR38V31/X6P940</t>
  </si>
  <si>
    <t>PR38A24/X0958F</t>
  </si>
  <si>
    <t>P9578/X7P215</t>
  </si>
  <si>
    <t>P9494/X7P254</t>
  </si>
  <si>
    <t>PR35M23/X6K247</t>
  </si>
  <si>
    <t>ŚREDNIE:</t>
  </si>
  <si>
    <t>Mróz Mirosław</t>
  </si>
  <si>
    <t>ok. Strzelina</t>
  </si>
  <si>
    <t>SKORUPSKI</t>
  </si>
  <si>
    <t>Świtała</t>
  </si>
  <si>
    <t>ok. Żmigrodu</t>
  </si>
  <si>
    <t>JACHIMOWSKI</t>
  </si>
  <si>
    <t>ok. Wąsosza</t>
  </si>
  <si>
    <t>DAUCK H.J</t>
  </si>
  <si>
    <t>ok. Złotoryi</t>
  </si>
  <si>
    <t>RSP RADZIKÓW</t>
  </si>
  <si>
    <t>ok. Łagiewnik</t>
  </si>
  <si>
    <t>ŁABUDA</t>
  </si>
  <si>
    <t>ok. Łagiewniki</t>
  </si>
  <si>
    <t>RSP Oława</t>
  </si>
  <si>
    <t>NACHODKA</t>
  </si>
  <si>
    <t>ok. Zgorzelca</t>
  </si>
  <si>
    <t>WYNIKI DOŚWIADCZEŃ PRODUKCYJNYCH 2011</t>
  </si>
  <si>
    <t>PIONEER STRIP-TRIALS</t>
  </si>
  <si>
    <t>KUKURYDZA NA ZIARNO</t>
  </si>
  <si>
    <t>CORN FOR GRAIN</t>
  </si>
  <si>
    <t>REGION: DOLNOŚLĄSKIE</t>
  </si>
  <si>
    <t># of Trials</t>
  </si>
  <si>
    <t>Hrvstd</t>
  </si>
  <si>
    <t>% mst.av</t>
  </si>
  <si>
    <t>Średni Plon</t>
  </si>
  <si>
    <t>max yield</t>
  </si>
  <si>
    <t>FAO</t>
  </si>
  <si>
    <t>Liczba dośw.</t>
  </si>
  <si>
    <t>Obsada przy zbiorze</t>
  </si>
  <si>
    <t>średni % wilg.</t>
  </si>
  <si>
    <t>max. plon</t>
  </si>
  <si>
    <t>P8000</t>
  </si>
  <si>
    <t>P8400</t>
  </si>
  <si>
    <t>P8100</t>
  </si>
  <si>
    <t>PR39D23</t>
  </si>
  <si>
    <t>PR39F58</t>
  </si>
  <si>
    <t>PR38N86</t>
  </si>
  <si>
    <t>PR38A79</t>
  </si>
  <si>
    <t>CLARICA</t>
  </si>
  <si>
    <t>P9025</t>
  </si>
  <si>
    <t>P9000</t>
  </si>
  <si>
    <t>P9400</t>
  </si>
  <si>
    <t>PR38V31</t>
  </si>
  <si>
    <t>PR38A24</t>
  </si>
  <si>
    <t>P9578</t>
  </si>
  <si>
    <t>P9494</t>
  </si>
  <si>
    <t>średnie</t>
  </si>
  <si>
    <t>% wilgotności</t>
  </si>
  <si>
    <t xml:space="preserve"> Plon w t/ha 15%</t>
  </si>
  <si>
    <t>RSP WILAMOWA</t>
  </si>
  <si>
    <t>ok. Paczkowa</t>
  </si>
  <si>
    <t>BĄK</t>
  </si>
  <si>
    <t>ok. Niemodlina</t>
  </si>
  <si>
    <t>dziki</t>
  </si>
  <si>
    <t>RAPEX</t>
  </si>
  <si>
    <t>AGRO AS</t>
  </si>
  <si>
    <t>ok. Grodkowa</t>
  </si>
  <si>
    <t>RSP BUJAKÓW</t>
  </si>
  <si>
    <t>ok. MIKOŁOWA</t>
  </si>
  <si>
    <t>KOSMOL</t>
  </si>
  <si>
    <t>ok. Tarnowskich Gór</t>
  </si>
  <si>
    <t>CIUPKA</t>
  </si>
  <si>
    <t>ok. Gliwic</t>
  </si>
  <si>
    <t>CIMAŁA Eryk</t>
  </si>
  <si>
    <t>ok. Żor</t>
  </si>
  <si>
    <t>KSIĘŻY LAS</t>
  </si>
  <si>
    <t>BŁASZCZYK</t>
  </si>
  <si>
    <t>POŚPIECH</t>
  </si>
  <si>
    <t>ok. TYCHÓW</t>
  </si>
  <si>
    <t>LIS HENRYK</t>
  </si>
  <si>
    <t>dziki 40%</t>
  </si>
  <si>
    <t>Dziki 10%</t>
  </si>
  <si>
    <t>GAIK CHEŁMNO</t>
  </si>
  <si>
    <t>OK. RADOMSKA</t>
  </si>
  <si>
    <t>RESPONDEK JAMY</t>
  </si>
  <si>
    <t>OK. OLESNA</t>
  </si>
  <si>
    <t>ROZENBERG</t>
  </si>
  <si>
    <t>ok. Częstochowy</t>
  </si>
  <si>
    <t>WORWĄG</t>
  </si>
  <si>
    <t>ok. Mykanowa</t>
  </si>
  <si>
    <t>CZECH</t>
  </si>
  <si>
    <t>ok. Zawiercia</t>
  </si>
  <si>
    <t>BYTOMSKI</t>
  </si>
  <si>
    <t>ok. Lublińca</t>
  </si>
  <si>
    <t>SHEGA</t>
  </si>
  <si>
    <t>ok. Głogówka</t>
  </si>
  <si>
    <t>MRÓZ HUBERT</t>
  </si>
  <si>
    <t>MAJNUSZ</t>
  </si>
  <si>
    <t>ok. Reńskiej Wsi</t>
  </si>
  <si>
    <t>SIKORA</t>
  </si>
  <si>
    <t>ok. Cieszyna</t>
  </si>
  <si>
    <t>CZYŻ</t>
  </si>
  <si>
    <t>ok. Kietrza</t>
  </si>
  <si>
    <t>MATUSZEK</t>
  </si>
  <si>
    <t>ok. Raciborza</t>
  </si>
  <si>
    <t>DATKO</t>
  </si>
  <si>
    <t>ok. Opola</t>
  </si>
  <si>
    <t>KURDZIEL</t>
  </si>
  <si>
    <t>ok. Spytkowic</t>
  </si>
  <si>
    <t>STROMSKI</t>
  </si>
  <si>
    <t>GNOT</t>
  </si>
  <si>
    <t>OK. NOWEJ CEREKWI</t>
  </si>
  <si>
    <t>B.MARKS AGROLAND</t>
  </si>
  <si>
    <t>ok. LIGOTY KRAPROWICKIEJ</t>
  </si>
  <si>
    <t>REGION: OPOLSKIE, ŚLĄSKIE</t>
  </si>
  <si>
    <r>
      <t xml:space="preserve">Plony ziarna kukurydzy - </t>
    </r>
    <r>
      <rPr>
        <b/>
        <sz val="16"/>
        <color rgb="FFFF0000"/>
        <rFont val="Arial"/>
        <family val="2"/>
        <charset val="238"/>
      </rPr>
      <t>OPOLSKIE, ŚLĄSKIE</t>
    </r>
    <r>
      <rPr>
        <b/>
        <sz val="12"/>
        <rFont val="Arial"/>
        <family val="2"/>
        <charset val="238"/>
      </rPr>
      <t xml:space="preserve"> - 2011</t>
    </r>
  </si>
  <si>
    <r>
      <t xml:space="preserve">Plony ziarna kukurydzy - </t>
    </r>
    <r>
      <rPr>
        <b/>
        <sz val="16"/>
        <color rgb="FFFF0000"/>
        <rFont val="Arial"/>
        <family val="2"/>
        <charset val="238"/>
      </rPr>
      <t>DOLNOŚLASKIE</t>
    </r>
    <r>
      <rPr>
        <b/>
        <sz val="12"/>
        <rFont val="Arial"/>
        <family val="2"/>
        <charset val="238"/>
      </rPr>
      <t xml:space="preserve"> - 2011</t>
    </r>
  </si>
  <si>
    <r>
      <t>Plony ziarna kukurydzy -DOLNOŚLĄSKIE-OPOLSKIE-ŚLĄSKIE</t>
    </r>
    <r>
      <rPr>
        <b/>
        <sz val="12"/>
        <rFont val="Arial"/>
        <family val="2"/>
        <charset val="238"/>
      </rPr>
      <t xml:space="preserve"> - 2011</t>
    </r>
  </si>
  <si>
    <t>REGION: DOLNOŚLĄSKIE, OPOLSKIE, ŚLĄSKIE</t>
  </si>
</sst>
</file>

<file path=xl/styles.xml><?xml version="1.0" encoding="utf-8"?>
<styleSheet xmlns="http://schemas.openxmlformats.org/spreadsheetml/2006/main">
  <numFmts count="1">
    <numFmt numFmtId="164" formatCode="0.0"/>
  </numFmts>
  <fonts count="46">
    <font>
      <sz val="10"/>
      <name val="Arial CE"/>
    </font>
    <font>
      <sz val="10"/>
      <name val="Arial CE"/>
    </font>
    <font>
      <b/>
      <sz val="14"/>
      <name val="Arial CE"/>
    </font>
    <font>
      <b/>
      <sz val="14"/>
      <name val="Arial CE"/>
      <family val="2"/>
      <charset val="238"/>
    </font>
    <font>
      <b/>
      <sz val="10"/>
      <color indexed="16"/>
      <name val="Arial CE"/>
    </font>
    <font>
      <b/>
      <sz val="12"/>
      <name val="Arial CE"/>
      <family val="2"/>
      <charset val="238"/>
    </font>
    <font>
      <sz val="10"/>
      <color indexed="26"/>
      <name val="Arial CE"/>
      <family val="2"/>
      <charset val="238"/>
    </font>
    <font>
      <sz val="10"/>
      <color indexed="8"/>
      <name val="Arial CE"/>
      <family val="2"/>
      <charset val="238"/>
    </font>
    <font>
      <sz val="10"/>
      <color indexed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 CE"/>
    </font>
    <font>
      <sz val="10"/>
      <color indexed="16"/>
      <name val="Arial CE"/>
    </font>
    <font>
      <b/>
      <sz val="12"/>
      <name val="Arial CE"/>
    </font>
    <font>
      <b/>
      <sz val="11"/>
      <name val="Tahoma"/>
      <family val="2"/>
      <charset val="238"/>
    </font>
    <font>
      <b/>
      <sz val="11"/>
      <name val="Arial"/>
      <family val="2"/>
    </font>
    <font>
      <b/>
      <sz val="11"/>
      <color indexed="53"/>
      <name val="Arial CE"/>
      <charset val="238"/>
    </font>
    <font>
      <b/>
      <sz val="11"/>
      <color indexed="16"/>
      <name val="Arial CE"/>
    </font>
    <font>
      <b/>
      <sz val="10"/>
      <name val="Arial CE"/>
      <family val="2"/>
      <charset val="238"/>
    </font>
    <font>
      <sz val="11"/>
      <name val="Arial"/>
      <family val="2"/>
    </font>
    <font>
      <sz val="11"/>
      <name val="Arial"/>
      <family val="2"/>
      <charset val="238"/>
    </font>
    <font>
      <b/>
      <sz val="10"/>
      <color indexed="10"/>
      <name val="Arial CE"/>
      <family val="2"/>
      <charset val="238"/>
    </font>
    <font>
      <b/>
      <sz val="16"/>
      <name val="Arial Unicode MS"/>
      <family val="2"/>
      <charset val="238"/>
    </font>
    <font>
      <b/>
      <sz val="14"/>
      <name val="Arial Unicode MS"/>
      <family val="2"/>
      <charset val="238"/>
    </font>
    <font>
      <b/>
      <u/>
      <sz val="12"/>
      <color indexed="10"/>
      <name val="Arial CE"/>
      <family val="2"/>
      <charset val="238"/>
    </font>
    <font>
      <sz val="12"/>
      <color indexed="8"/>
      <name val="Arial CE"/>
      <family val="2"/>
      <charset val="238"/>
    </font>
    <font>
      <sz val="12"/>
      <name val="Arial CE"/>
      <family val="2"/>
      <charset val="238"/>
    </font>
    <font>
      <sz val="12"/>
      <name val="Arial CE"/>
    </font>
    <font>
      <sz val="14"/>
      <name val="Arial CE"/>
      <family val="2"/>
      <charset val="238"/>
    </font>
    <font>
      <b/>
      <sz val="12"/>
      <color indexed="16"/>
      <name val="Arial CE"/>
    </font>
    <font>
      <b/>
      <sz val="14"/>
      <name val="Verdana"/>
      <family val="2"/>
      <charset val="238"/>
    </font>
    <font>
      <sz val="10"/>
      <name val="Arial"/>
      <family val="2"/>
      <charset val="238"/>
    </font>
    <font>
      <sz val="14"/>
      <name val="Verdana"/>
      <family val="2"/>
      <charset val="238"/>
    </font>
    <font>
      <b/>
      <sz val="10"/>
      <color indexed="10"/>
      <name val="Verdana"/>
      <family val="2"/>
      <charset val="238"/>
    </font>
    <font>
      <sz val="12"/>
      <name val="Arial"/>
      <family val="2"/>
    </font>
    <font>
      <b/>
      <sz val="12"/>
      <color indexed="10"/>
      <name val="Verdana"/>
      <family val="2"/>
      <charset val="238"/>
    </font>
    <font>
      <b/>
      <sz val="8"/>
      <name val="Verdana"/>
      <family val="2"/>
      <charset val="238"/>
    </font>
    <font>
      <b/>
      <sz val="16"/>
      <name val="Arial"/>
      <family val="2"/>
    </font>
    <font>
      <b/>
      <sz val="16"/>
      <color rgb="FFFF0000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b/>
      <sz val="12"/>
      <color indexed="10"/>
      <name val="Arial"/>
      <family val="2"/>
    </font>
    <font>
      <sz val="12"/>
      <color indexed="10"/>
      <name val="Arial"/>
      <family val="2"/>
    </font>
    <font>
      <sz val="12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</cellStyleXfs>
  <cellXfs count="198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2" borderId="1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2" fillId="3" borderId="0" xfId="0" applyFont="1" applyFill="1"/>
    <xf numFmtId="0" fontId="0" fillId="3" borderId="0" xfId="0" applyFill="1"/>
    <xf numFmtId="0" fontId="0" fillId="3" borderId="1" xfId="0" applyFill="1" applyBorder="1" applyAlignment="1">
      <alignment horizontal="center"/>
    </xf>
    <xf numFmtId="0" fontId="13" fillId="0" borderId="2" xfId="0" applyFont="1" applyFill="1" applyBorder="1" applyAlignment="1">
      <alignment horizontal="left" vertical="top"/>
    </xf>
    <xf numFmtId="1" fontId="14" fillId="0" borderId="10" xfId="0" applyNumberFormat="1" applyFont="1" applyFill="1" applyBorder="1" applyAlignment="1">
      <alignment horizontal="center"/>
    </xf>
    <xf numFmtId="164" fontId="14" fillId="0" borderId="11" xfId="0" applyNumberFormat="1" applyFont="1" applyFill="1" applyBorder="1" applyAlignment="1">
      <alignment horizontal="center"/>
    </xf>
    <xf numFmtId="164" fontId="14" fillId="0" borderId="2" xfId="0" applyNumberFormat="1" applyFont="1" applyFill="1" applyBorder="1" applyAlignment="1">
      <alignment horizontal="center"/>
    </xf>
    <xf numFmtId="3" fontId="14" fillId="0" borderId="11" xfId="0" applyNumberFormat="1" applyFont="1" applyFill="1" applyBorder="1" applyAlignment="1">
      <alignment horizontal="center"/>
    </xf>
    <xf numFmtId="2" fontId="14" fillId="0" borderId="12" xfId="0" applyNumberFormat="1" applyFont="1" applyFill="1" applyBorder="1" applyAlignment="1">
      <alignment horizontal="center"/>
    </xf>
    <xf numFmtId="2" fontId="15" fillId="0" borderId="2" xfId="0" applyNumberFormat="1" applyFont="1" applyFill="1" applyBorder="1"/>
    <xf numFmtId="2" fontId="16" fillId="0" borderId="2" xfId="0" applyNumberFormat="1" applyFont="1" applyFill="1" applyBorder="1"/>
    <xf numFmtId="2" fontId="16" fillId="0" borderId="3" xfId="0" applyNumberFormat="1" applyFont="1" applyFill="1" applyBorder="1"/>
    <xf numFmtId="0" fontId="0" fillId="3" borderId="13" xfId="0" applyFill="1" applyBorder="1" applyAlignment="1">
      <alignment horizontal="center"/>
    </xf>
    <xf numFmtId="3" fontId="17" fillId="3" borderId="14" xfId="0" applyNumberFormat="1" applyFont="1" applyFill="1" applyBorder="1" applyAlignment="1">
      <alignment horizontal="center"/>
    </xf>
    <xf numFmtId="0" fontId="12" fillId="0" borderId="0" xfId="0" applyFont="1"/>
    <xf numFmtId="0" fontId="0" fillId="3" borderId="15" xfId="0" applyFill="1" applyBorder="1" applyAlignment="1">
      <alignment horizontal="center"/>
    </xf>
    <xf numFmtId="0" fontId="13" fillId="0" borderId="5" xfId="0" applyFont="1" applyFill="1" applyBorder="1" applyAlignment="1">
      <alignment horizontal="left" vertical="top"/>
    </xf>
    <xf numFmtId="1" fontId="18" fillId="0" borderId="5" xfId="0" applyNumberFormat="1" applyFont="1" applyFill="1" applyBorder="1" applyAlignment="1" applyProtection="1">
      <alignment horizontal="center"/>
      <protection locked="0"/>
    </xf>
    <xf numFmtId="164" fontId="14" fillId="0" borderId="5" xfId="0" applyNumberFormat="1" applyFont="1" applyFill="1" applyBorder="1" applyAlignment="1">
      <alignment horizontal="center"/>
    </xf>
    <xf numFmtId="3" fontId="14" fillId="0" borderId="5" xfId="0" applyNumberFormat="1" applyFont="1" applyFill="1" applyBorder="1" applyAlignment="1">
      <alignment horizontal="center"/>
    </xf>
    <xf numFmtId="2" fontId="14" fillId="0" borderId="16" xfId="0" applyNumberFormat="1" applyFont="1" applyFill="1" applyBorder="1" applyAlignment="1">
      <alignment horizontal="center"/>
    </xf>
    <xf numFmtId="2" fontId="15" fillId="0" borderId="5" xfId="0" applyNumberFormat="1" applyFont="1" applyFill="1" applyBorder="1"/>
    <xf numFmtId="2" fontId="16" fillId="0" borderId="5" xfId="0" applyNumberFormat="1" applyFont="1" applyFill="1" applyBorder="1"/>
    <xf numFmtId="2" fontId="16" fillId="0" borderId="17" xfId="0" applyNumberFormat="1" applyFont="1" applyFill="1" applyBorder="1"/>
    <xf numFmtId="0" fontId="0" fillId="0" borderId="4" xfId="0" applyBorder="1" applyAlignment="1">
      <alignment horizontal="center"/>
    </xf>
    <xf numFmtId="3" fontId="17" fillId="3" borderId="5" xfId="0" applyNumberFormat="1" applyFont="1" applyFill="1" applyBorder="1" applyAlignment="1">
      <alignment horizontal="center"/>
    </xf>
    <xf numFmtId="0" fontId="13" fillId="0" borderId="5" xfId="0" applyFont="1" applyFill="1" applyBorder="1" applyAlignment="1">
      <alignment horizontal="left" vertical="top" wrapText="1"/>
    </xf>
    <xf numFmtId="0" fontId="0" fillId="0" borderId="15" xfId="0" applyFill="1" applyBorder="1" applyAlignment="1">
      <alignment horizontal="center"/>
    </xf>
    <xf numFmtId="3" fontId="17" fillId="2" borderId="5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49" fontId="13" fillId="0" borderId="5" xfId="0" applyNumberFormat="1" applyFont="1" applyFill="1" applyBorder="1" applyAlignment="1">
      <alignment horizontal="left"/>
    </xf>
    <xf numFmtId="0" fontId="13" fillId="0" borderId="5" xfId="0" quotePrefix="1" applyFont="1" applyBorder="1" applyAlignment="1">
      <alignment vertical="center"/>
    </xf>
    <xf numFmtId="1" fontId="18" fillId="0" borderId="18" xfId="0" applyNumberFormat="1" applyFont="1" applyFill="1" applyBorder="1" applyAlignment="1" applyProtection="1">
      <alignment horizontal="center"/>
      <protection locked="0"/>
    </xf>
    <xf numFmtId="0" fontId="13" fillId="0" borderId="5" xfId="0" applyFont="1" applyBorder="1" applyAlignment="1">
      <alignment vertical="center"/>
    </xf>
    <xf numFmtId="164" fontId="19" fillId="0" borderId="5" xfId="0" applyNumberFormat="1" applyFont="1" applyFill="1" applyBorder="1" applyAlignment="1" applyProtection="1">
      <alignment horizontal="center"/>
      <protection locked="0"/>
    </xf>
    <xf numFmtId="164" fontId="19" fillId="0" borderId="5" xfId="0" applyNumberFormat="1" applyFont="1" applyFill="1" applyBorder="1" applyAlignment="1">
      <alignment horizontal="center"/>
    </xf>
    <xf numFmtId="3" fontId="19" fillId="0" borderId="5" xfId="0" applyNumberFormat="1" applyFont="1" applyFill="1" applyBorder="1" applyAlignment="1">
      <alignment horizontal="center"/>
    </xf>
    <xf numFmtId="2" fontId="19" fillId="0" borderId="5" xfId="0" applyNumberFormat="1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49" fontId="13" fillId="0" borderId="7" xfId="0" applyNumberFormat="1" applyFont="1" applyFill="1" applyBorder="1"/>
    <xf numFmtId="164" fontId="19" fillId="0" borderId="7" xfId="0" applyNumberFormat="1" applyFont="1" applyFill="1" applyBorder="1" applyAlignment="1" applyProtection="1">
      <alignment horizontal="center"/>
      <protection locked="0"/>
    </xf>
    <xf numFmtId="164" fontId="19" fillId="0" borderId="7" xfId="0" applyNumberFormat="1" applyFont="1" applyFill="1" applyBorder="1" applyAlignment="1">
      <alignment horizontal="center"/>
    </xf>
    <xf numFmtId="3" fontId="19" fillId="0" borderId="7" xfId="0" applyNumberFormat="1" applyFont="1" applyFill="1" applyBorder="1" applyAlignment="1">
      <alignment horizontal="center"/>
    </xf>
    <xf numFmtId="2" fontId="19" fillId="0" borderId="7" xfId="0" applyNumberFormat="1" applyFont="1" applyFill="1" applyBorder="1" applyAlignment="1">
      <alignment horizontal="center"/>
    </xf>
    <xf numFmtId="2" fontId="15" fillId="0" borderId="7" xfId="0" applyNumberFormat="1" applyFont="1" applyFill="1" applyBorder="1"/>
    <xf numFmtId="2" fontId="16" fillId="0" borderId="7" xfId="0" applyNumberFormat="1" applyFont="1" applyFill="1" applyBorder="1"/>
    <xf numFmtId="2" fontId="16" fillId="0" borderId="8" xfId="0" applyNumberFormat="1" applyFont="1" applyFill="1" applyBorder="1"/>
    <xf numFmtId="0" fontId="20" fillId="0" borderId="14" xfId="0" applyFont="1" applyBorder="1"/>
    <xf numFmtId="2" fontId="20" fillId="0" borderId="14" xfId="0" applyNumberFormat="1" applyFont="1" applyBorder="1"/>
    <xf numFmtId="1" fontId="18" fillId="0" borderId="14" xfId="0" applyNumberFormat="1" applyFont="1" applyFill="1" applyBorder="1" applyAlignment="1" applyProtection="1">
      <alignment horizontal="center"/>
      <protection locked="0"/>
    </xf>
    <xf numFmtId="1" fontId="18" fillId="0" borderId="5" xfId="0" applyNumberFormat="1" applyFont="1" applyBorder="1" applyAlignment="1" applyProtection="1">
      <alignment horizontal="center"/>
      <protection locked="0"/>
    </xf>
    <xf numFmtId="164" fontId="14" fillId="0" borderId="5" xfId="0" applyNumberFormat="1" applyFont="1" applyBorder="1" applyAlignment="1">
      <alignment horizontal="center"/>
    </xf>
    <xf numFmtId="3" fontId="14" fillId="0" borderId="5" xfId="0" applyNumberFormat="1" applyFont="1" applyBorder="1" applyAlignment="1">
      <alignment horizontal="center"/>
    </xf>
    <xf numFmtId="2" fontId="14" fillId="0" borderId="16" xfId="0" applyNumberFormat="1" applyFont="1" applyBorder="1" applyAlignment="1">
      <alignment horizontal="center"/>
    </xf>
    <xf numFmtId="1" fontId="18" fillId="0" borderId="14" xfId="0" applyNumberFormat="1" applyFont="1" applyBorder="1" applyAlignment="1" applyProtection="1">
      <alignment horizontal="center"/>
      <protection locked="0"/>
    </xf>
    <xf numFmtId="164" fontId="18" fillId="0" borderId="18" xfId="0" applyNumberFormat="1" applyFont="1" applyFill="1" applyBorder="1" applyAlignment="1" applyProtection="1">
      <alignment horizontal="center"/>
      <protection locked="0"/>
    </xf>
    <xf numFmtId="164" fontId="18" fillId="0" borderId="5" xfId="0" applyNumberFormat="1" applyFont="1" applyFill="1" applyBorder="1" applyAlignment="1" applyProtection="1">
      <alignment horizontal="center"/>
      <protection locked="0"/>
    </xf>
    <xf numFmtId="0" fontId="21" fillId="0" borderId="0" xfId="0" applyFont="1"/>
    <xf numFmtId="0" fontId="22" fillId="0" borderId="0" xfId="0" applyFont="1" applyAlignment="1">
      <alignment horizontal="left"/>
    </xf>
    <xf numFmtId="0" fontId="23" fillId="0" borderId="0" xfId="0" applyFont="1"/>
    <xf numFmtId="0" fontId="24" fillId="2" borderId="1" xfId="0" applyFont="1" applyFill="1" applyBorder="1" applyAlignment="1">
      <alignment horizontal="center"/>
    </xf>
    <xf numFmtId="0" fontId="24" fillId="2" borderId="2" xfId="0" applyFont="1" applyFill="1" applyBorder="1" applyAlignment="1">
      <alignment horizontal="center"/>
    </xf>
    <xf numFmtId="0" fontId="25" fillId="2" borderId="3" xfId="0" applyFont="1" applyFill="1" applyBorder="1" applyAlignment="1">
      <alignment horizontal="center"/>
    </xf>
    <xf numFmtId="0" fontId="26" fillId="2" borderId="6" xfId="0" applyFont="1" applyFill="1" applyBorder="1" applyAlignment="1">
      <alignment horizontal="center"/>
    </xf>
    <xf numFmtId="0" fontId="26" fillId="2" borderId="7" xfId="0" applyFont="1" applyFill="1" applyBorder="1" applyAlignment="1">
      <alignment horizontal="center"/>
    </xf>
    <xf numFmtId="0" fontId="25" fillId="2" borderId="7" xfId="0" applyFont="1" applyFill="1" applyBorder="1" applyAlignment="1">
      <alignment horizontal="center"/>
    </xf>
    <xf numFmtId="0" fontId="27" fillId="2" borderId="7" xfId="0" applyFont="1" applyFill="1" applyBorder="1" applyAlignment="1">
      <alignment horizontal="center" shrinkToFit="1"/>
    </xf>
    <xf numFmtId="0" fontId="12" fillId="2" borderId="7" xfId="0" applyFont="1" applyFill="1" applyBorder="1" applyAlignment="1">
      <alignment horizontal="center"/>
    </xf>
    <xf numFmtId="0" fontId="28" fillId="2" borderId="7" xfId="0" applyFont="1" applyFill="1" applyBorder="1" applyAlignment="1">
      <alignment horizontal="center"/>
    </xf>
    <xf numFmtId="0" fontId="25" fillId="2" borderId="8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left" vertical="top"/>
    </xf>
    <xf numFmtId="0" fontId="31" fillId="0" borderId="2" xfId="0" applyFont="1" applyFill="1" applyBorder="1" applyAlignment="1" applyProtection="1">
      <alignment horizontal="center"/>
      <protection locked="0"/>
    </xf>
    <xf numFmtId="1" fontId="31" fillId="0" borderId="2" xfId="0" applyNumberFormat="1" applyFont="1" applyFill="1" applyBorder="1" applyAlignment="1" applyProtection="1">
      <alignment horizontal="center"/>
      <protection locked="0"/>
    </xf>
    <xf numFmtId="164" fontId="31" fillId="0" borderId="2" xfId="0" applyNumberFormat="1" applyFont="1" applyFill="1" applyBorder="1" applyAlignment="1" applyProtection="1">
      <alignment horizontal="center"/>
      <protection locked="0"/>
    </xf>
    <xf numFmtId="0" fontId="31" fillId="0" borderId="5" xfId="2" applyFont="1" applyBorder="1" applyAlignment="1">
      <alignment horizontal="center"/>
    </xf>
    <xf numFmtId="0" fontId="29" fillId="0" borderId="5" xfId="0" applyFont="1" applyFill="1" applyBorder="1" applyAlignment="1">
      <alignment horizontal="left" vertical="top" wrapText="1"/>
    </xf>
    <xf numFmtId="0" fontId="31" fillId="4" borderId="5" xfId="2" applyFont="1" applyFill="1" applyBorder="1" applyAlignment="1">
      <alignment horizontal="center"/>
    </xf>
    <xf numFmtId="2" fontId="31" fillId="0" borderId="2" xfId="0" applyNumberFormat="1" applyFont="1" applyFill="1" applyBorder="1" applyAlignment="1" applyProtection="1">
      <alignment horizontal="center"/>
      <protection locked="0"/>
    </xf>
    <xf numFmtId="49" fontId="29" fillId="0" borderId="5" xfId="0" applyNumberFormat="1" applyFont="1" applyFill="1" applyBorder="1" applyAlignment="1">
      <alignment horizontal="left"/>
    </xf>
    <xf numFmtId="0" fontId="29" fillId="0" borderId="5" xfId="0" quotePrefix="1" applyFont="1" applyBorder="1" applyAlignment="1">
      <alignment horizontal="left" vertical="center"/>
    </xf>
    <xf numFmtId="0" fontId="29" fillId="0" borderId="5" xfId="0" applyFont="1" applyBorder="1" applyAlignment="1">
      <alignment horizontal="left" vertical="center"/>
    </xf>
    <xf numFmtId="0" fontId="32" fillId="0" borderId="0" xfId="0" applyFont="1" applyAlignment="1">
      <alignment horizontal="center"/>
    </xf>
    <xf numFmtId="1" fontId="29" fillId="0" borderId="0" xfId="0" applyNumberFormat="1" applyFont="1" applyAlignment="1">
      <alignment horizontal="center"/>
    </xf>
    <xf numFmtId="164" fontId="29" fillId="0" borderId="0" xfId="0" applyNumberFormat="1" applyFont="1" applyAlignment="1">
      <alignment horizontal="center"/>
    </xf>
    <xf numFmtId="2" fontId="29" fillId="0" borderId="0" xfId="0" applyNumberFormat="1" applyFont="1" applyAlignment="1">
      <alignment horizontal="center"/>
    </xf>
    <xf numFmtId="0" fontId="33" fillId="0" borderId="0" xfId="3" applyFont="1"/>
    <xf numFmtId="0" fontId="33" fillId="0" borderId="19" xfId="3" applyFont="1" applyBorder="1"/>
    <xf numFmtId="0" fontId="33" fillId="0" borderId="12" xfId="3" applyFont="1" applyBorder="1"/>
    <xf numFmtId="0" fontId="33" fillId="0" borderId="20" xfId="3" applyFont="1" applyBorder="1"/>
    <xf numFmtId="0" fontId="33" fillId="0" borderId="21" xfId="3" applyFont="1" applyBorder="1"/>
    <xf numFmtId="0" fontId="33" fillId="0" borderId="0" xfId="3" applyFont="1" applyBorder="1"/>
    <xf numFmtId="0" fontId="33" fillId="0" borderId="22" xfId="3" applyFont="1" applyBorder="1"/>
    <xf numFmtId="0" fontId="29" fillId="0" borderId="0" xfId="3" applyFont="1" applyBorder="1" applyAlignment="1">
      <alignment horizontal="center"/>
    </xf>
    <xf numFmtId="2" fontId="33" fillId="0" borderId="0" xfId="3" applyNumberFormat="1" applyFont="1" applyBorder="1"/>
    <xf numFmtId="2" fontId="33" fillId="0" borderId="22" xfId="3" applyNumberFormat="1" applyFont="1" applyBorder="1"/>
    <xf numFmtId="0" fontId="33" fillId="0" borderId="23" xfId="3" applyFont="1" applyBorder="1"/>
    <xf numFmtId="0" fontId="29" fillId="0" borderId="24" xfId="3" applyFont="1" applyBorder="1" applyAlignment="1">
      <alignment horizontal="center"/>
    </xf>
    <xf numFmtId="0" fontId="33" fillId="0" borderId="24" xfId="3" applyFont="1" applyBorder="1"/>
    <xf numFmtId="2" fontId="33" fillId="0" borderId="24" xfId="3" applyNumberFormat="1" applyFont="1" applyBorder="1"/>
    <xf numFmtId="2" fontId="33" fillId="0" borderId="25" xfId="3" applyNumberFormat="1" applyFont="1" applyBorder="1"/>
    <xf numFmtId="0" fontId="34" fillId="0" borderId="0" xfId="3" applyFont="1" applyAlignment="1">
      <alignment horizontal="center"/>
    </xf>
    <xf numFmtId="0" fontId="29" fillId="0" borderId="0" xfId="3" applyFont="1" applyAlignment="1">
      <alignment horizontal="center"/>
    </xf>
    <xf numFmtId="164" fontId="29" fillId="0" borderId="0" xfId="3" applyNumberFormat="1" applyFont="1" applyAlignment="1">
      <alignment horizontal="center"/>
    </xf>
    <xf numFmtId="2" fontId="29" fillId="0" borderId="0" xfId="3" applyNumberFormat="1" applyFont="1" applyAlignment="1">
      <alignment horizontal="center"/>
    </xf>
    <xf numFmtId="0" fontId="35" fillId="0" borderId="0" xfId="0" applyFont="1" applyFill="1" applyBorder="1"/>
    <xf numFmtId="0" fontId="35" fillId="0" borderId="0" xfId="0" applyFont="1"/>
    <xf numFmtId="0" fontId="36" fillId="0" borderId="0" xfId="3" applyFont="1" applyFill="1" applyBorder="1" applyAlignment="1" applyProtection="1">
      <alignment horizontal="left" vertical="center"/>
    </xf>
    <xf numFmtId="0" fontId="33" fillId="0" borderId="0" xfId="3" applyFont="1" applyFill="1"/>
    <xf numFmtId="0" fontId="36" fillId="0" borderId="0" xfId="3" quotePrefix="1" applyFont="1" applyFill="1" applyAlignment="1">
      <alignment horizontal="right"/>
    </xf>
    <xf numFmtId="0" fontId="36" fillId="0" borderId="0" xfId="3" applyFont="1" applyFill="1"/>
    <xf numFmtId="0" fontId="39" fillId="0" borderId="0" xfId="3" applyFont="1" applyFill="1" applyBorder="1" applyProtection="1">
      <protection locked="0"/>
    </xf>
    <xf numFmtId="0" fontId="40" fillId="0" borderId="5" xfId="3" applyFont="1" applyFill="1" applyBorder="1" applyAlignment="1">
      <alignment horizontal="center" wrapText="1"/>
    </xf>
    <xf numFmtId="0" fontId="33" fillId="0" borderId="0" xfId="3" applyFont="1" applyAlignment="1">
      <alignment wrapText="1"/>
    </xf>
    <xf numFmtId="2" fontId="41" fillId="0" borderId="5" xfId="3" applyNumberFormat="1" applyFont="1" applyFill="1" applyBorder="1" applyAlignment="1">
      <alignment horizontal="center"/>
    </xf>
    <xf numFmtId="0" fontId="40" fillId="0" borderId="0" xfId="3" applyFont="1" applyFill="1" applyBorder="1"/>
    <xf numFmtId="2" fontId="33" fillId="0" borderId="0" xfId="3" applyNumberFormat="1" applyFont="1" applyFill="1" applyBorder="1" applyAlignment="1" applyProtection="1">
      <alignment horizontal="right"/>
    </xf>
    <xf numFmtId="2" fontId="40" fillId="0" borderId="0" xfId="3" applyNumberFormat="1" applyFont="1" applyFill="1" applyBorder="1" applyAlignment="1" applyProtection="1">
      <alignment horizontal="center"/>
    </xf>
    <xf numFmtId="0" fontId="33" fillId="0" borderId="0" xfId="3" applyFont="1" applyFill="1" applyBorder="1"/>
    <xf numFmtId="0" fontId="42" fillId="0" borderId="0" xfId="3" applyFont="1"/>
    <xf numFmtId="0" fontId="29" fillId="0" borderId="15" xfId="0" applyFont="1" applyFill="1" applyBorder="1" applyAlignment="1">
      <alignment horizontal="left" vertical="top"/>
    </xf>
    <xf numFmtId="164" fontId="14" fillId="0" borderId="13" xfId="0" applyNumberFormat="1" applyFont="1" applyFill="1" applyBorder="1" applyAlignment="1">
      <alignment horizontal="center"/>
    </xf>
    <xf numFmtId="3" fontId="14" fillId="0" borderId="13" xfId="0" applyNumberFormat="1" applyFont="1" applyFill="1" applyBorder="1" applyAlignment="1">
      <alignment horizontal="center"/>
    </xf>
    <xf numFmtId="2" fontId="14" fillId="0" borderId="13" xfId="0" applyNumberFormat="1" applyFont="1" applyFill="1" applyBorder="1" applyAlignment="1">
      <alignment horizontal="center"/>
    </xf>
    <xf numFmtId="1" fontId="18" fillId="5" borderId="5" xfId="0" applyNumberFormat="1" applyFont="1" applyFill="1" applyBorder="1" applyAlignment="1" applyProtection="1">
      <alignment horizontal="center"/>
      <protection locked="0"/>
    </xf>
    <xf numFmtId="164" fontId="14" fillId="5" borderId="5" xfId="0" applyNumberFormat="1" applyFont="1" applyFill="1" applyBorder="1" applyAlignment="1">
      <alignment horizontal="center"/>
    </xf>
    <xf numFmtId="3" fontId="14" fillId="5" borderId="5" xfId="0" applyNumberFormat="1" applyFont="1" applyFill="1" applyBorder="1" applyAlignment="1">
      <alignment horizontal="center"/>
    </xf>
    <xf numFmtId="2" fontId="14" fillId="5" borderId="16" xfId="0" applyNumberFormat="1" applyFont="1" applyFill="1" applyBorder="1" applyAlignment="1">
      <alignment horizontal="center"/>
    </xf>
    <xf numFmtId="2" fontId="15" fillId="5" borderId="5" xfId="0" applyNumberFormat="1" applyFont="1" applyFill="1" applyBorder="1"/>
    <xf numFmtId="2" fontId="16" fillId="5" borderId="5" xfId="0" applyNumberFormat="1" applyFont="1" applyFill="1" applyBorder="1"/>
    <xf numFmtId="2" fontId="16" fillId="5" borderId="17" xfId="0" applyNumberFormat="1" applyFont="1" applyFill="1" applyBorder="1"/>
    <xf numFmtId="1" fontId="18" fillId="5" borderId="18" xfId="0" applyNumberFormat="1" applyFont="1" applyFill="1" applyBorder="1" applyAlignment="1" applyProtection="1">
      <alignment horizontal="center"/>
      <protection locked="0"/>
    </xf>
    <xf numFmtId="0" fontId="18" fillId="0" borderId="5" xfId="0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2" fontId="14" fillId="0" borderId="5" xfId="0" applyNumberFormat="1" applyFont="1" applyFill="1" applyBorder="1" applyAlignment="1">
      <alignment horizontal="center"/>
    </xf>
    <xf numFmtId="0" fontId="31" fillId="6" borderId="5" xfId="2" applyFont="1" applyFill="1" applyBorder="1" applyAlignment="1">
      <alignment horizontal="center"/>
    </xf>
    <xf numFmtId="3" fontId="31" fillId="6" borderId="5" xfId="2" applyNumberFormat="1" applyFont="1" applyFill="1" applyBorder="1" applyAlignment="1">
      <alignment horizontal="center"/>
    </xf>
    <xf numFmtId="0" fontId="31" fillId="6" borderId="18" xfId="2" applyFont="1" applyFill="1" applyBorder="1" applyAlignment="1">
      <alignment horizontal="center"/>
    </xf>
    <xf numFmtId="2" fontId="33" fillId="0" borderId="0" xfId="3" applyNumberFormat="1" applyFont="1" applyAlignment="1">
      <alignment horizontal="center"/>
    </xf>
    <xf numFmtId="164" fontId="33" fillId="0" borderId="0" xfId="3" applyNumberFormat="1" applyFont="1" applyAlignment="1">
      <alignment horizontal="center"/>
    </xf>
    <xf numFmtId="164" fontId="33" fillId="0" borderId="5" xfId="1" applyNumberFormat="1" applyFont="1" applyFill="1" applyBorder="1" applyAlignment="1">
      <alignment horizontal="center"/>
    </xf>
    <xf numFmtId="164" fontId="22" fillId="0" borderId="5" xfId="0" applyNumberFormat="1" applyFont="1" applyFill="1" applyBorder="1" applyAlignment="1" applyProtection="1">
      <alignment horizontal="center"/>
      <protection locked="0"/>
    </xf>
    <xf numFmtId="2" fontId="43" fillId="0" borderId="5" xfId="3" applyNumberFormat="1" applyFont="1" applyFill="1" applyBorder="1" applyAlignment="1">
      <alignment horizontal="center"/>
    </xf>
    <xf numFmtId="164" fontId="22" fillId="0" borderId="5" xfId="0" applyNumberFormat="1" applyFont="1" applyBorder="1" applyAlignment="1">
      <alignment horizontal="center"/>
    </xf>
    <xf numFmtId="0" fontId="44" fillId="0" borderId="0" xfId="3" applyFont="1"/>
    <xf numFmtId="164" fontId="22" fillId="0" borderId="5" xfId="0" applyNumberFormat="1" applyFont="1" applyFill="1" applyBorder="1" applyAlignment="1">
      <alignment horizontal="center"/>
    </xf>
    <xf numFmtId="164" fontId="22" fillId="0" borderId="0" xfId="3" applyNumberFormat="1" applyFont="1" applyAlignment="1">
      <alignment horizontal="center"/>
    </xf>
    <xf numFmtId="2" fontId="38" fillId="0" borderId="5" xfId="3" applyNumberFormat="1" applyFont="1" applyFill="1" applyBorder="1" applyAlignment="1">
      <alignment horizontal="center"/>
    </xf>
    <xf numFmtId="164" fontId="45" fillId="0" borderId="5" xfId="1" applyNumberFormat="1" applyFont="1" applyFill="1" applyBorder="1" applyAlignment="1">
      <alignment horizontal="center"/>
    </xf>
    <xf numFmtId="2" fontId="45" fillId="0" borderId="0" xfId="3" applyNumberFormat="1" applyFont="1" applyAlignment="1">
      <alignment horizontal="center"/>
    </xf>
    <xf numFmtId="164" fontId="45" fillId="0" borderId="0" xfId="3" applyNumberFormat="1" applyFont="1" applyAlignment="1">
      <alignment horizontal="center"/>
    </xf>
    <xf numFmtId="2" fontId="38" fillId="0" borderId="0" xfId="3" applyNumberFormat="1" applyFont="1" applyAlignment="1">
      <alignment horizontal="center"/>
    </xf>
    <xf numFmtId="2" fontId="22" fillId="0" borderId="5" xfId="0" applyNumberFormat="1" applyFont="1" applyFill="1" applyBorder="1" applyAlignment="1" applyProtection="1">
      <alignment horizontal="center"/>
      <protection locked="0"/>
    </xf>
    <xf numFmtId="2" fontId="22" fillId="0" borderId="5" xfId="0" applyNumberFormat="1" applyFont="1" applyBorder="1" applyAlignment="1">
      <alignment horizontal="center"/>
    </xf>
    <xf numFmtId="2" fontId="22" fillId="0" borderId="0" xfId="3" applyNumberFormat="1" applyFont="1" applyAlignment="1">
      <alignment horizontal="center"/>
    </xf>
    <xf numFmtId="0" fontId="31" fillId="4" borderId="2" xfId="0" applyFont="1" applyFill="1" applyBorder="1" applyAlignment="1" applyProtection="1">
      <alignment horizontal="center"/>
      <protection locked="0"/>
    </xf>
    <xf numFmtId="1" fontId="31" fillId="4" borderId="2" xfId="0" applyNumberFormat="1" applyFont="1" applyFill="1" applyBorder="1" applyAlignment="1" applyProtection="1">
      <alignment horizontal="center"/>
      <protection locked="0"/>
    </xf>
    <xf numFmtId="164" fontId="31" fillId="4" borderId="2" xfId="0" applyNumberFormat="1" applyFont="1" applyFill="1" applyBorder="1" applyAlignment="1" applyProtection="1">
      <alignment horizontal="center"/>
      <protection locked="0"/>
    </xf>
    <xf numFmtId="2" fontId="31" fillId="4" borderId="2" xfId="0" applyNumberFormat="1" applyFont="1" applyFill="1" applyBorder="1" applyAlignment="1" applyProtection="1">
      <alignment horizontal="center"/>
      <protection locked="0"/>
    </xf>
    <xf numFmtId="0" fontId="29" fillId="0" borderId="1" xfId="0" applyFont="1" applyFill="1" applyBorder="1" applyAlignment="1">
      <alignment horizontal="left" vertical="top" wrapText="1"/>
    </xf>
    <xf numFmtId="0" fontId="31" fillId="6" borderId="2" xfId="2" applyFont="1" applyFill="1" applyBorder="1" applyAlignment="1">
      <alignment horizontal="center"/>
    </xf>
    <xf numFmtId="2" fontId="31" fillId="0" borderId="3" xfId="0" applyNumberFormat="1" applyFont="1" applyFill="1" applyBorder="1" applyAlignment="1" applyProtection="1">
      <alignment horizontal="center"/>
      <protection locked="0"/>
    </xf>
    <xf numFmtId="0" fontId="29" fillId="0" borderId="15" xfId="0" applyFont="1" applyFill="1" applyBorder="1" applyAlignment="1">
      <alignment horizontal="left" vertical="top" wrapText="1"/>
    </xf>
    <xf numFmtId="0" fontId="29" fillId="4" borderId="15" xfId="0" applyFont="1" applyFill="1" applyBorder="1" applyAlignment="1">
      <alignment horizontal="left" vertical="top"/>
    </xf>
    <xf numFmtId="2" fontId="31" fillId="4" borderId="3" xfId="0" applyNumberFormat="1" applyFont="1" applyFill="1" applyBorder="1" applyAlignment="1" applyProtection="1">
      <alignment horizontal="center"/>
      <protection locked="0"/>
    </xf>
    <xf numFmtId="0" fontId="29" fillId="4" borderId="15" xfId="0" applyFont="1" applyFill="1" applyBorder="1" applyAlignment="1">
      <alignment horizontal="left" vertical="top" wrapText="1"/>
    </xf>
    <xf numFmtId="49" fontId="29" fillId="4" borderId="15" xfId="0" applyNumberFormat="1" applyFont="1" applyFill="1" applyBorder="1" applyAlignment="1">
      <alignment horizontal="left"/>
    </xf>
    <xf numFmtId="0" fontId="29" fillId="4" borderId="15" xfId="0" quotePrefix="1" applyFont="1" applyFill="1" applyBorder="1" applyAlignment="1">
      <alignment horizontal="left" vertical="center"/>
    </xf>
    <xf numFmtId="0" fontId="29" fillId="0" borderId="15" xfId="0" applyFont="1" applyBorder="1" applyAlignment="1">
      <alignment horizontal="left" vertical="center"/>
    </xf>
    <xf numFmtId="0" fontId="29" fillId="0" borderId="15" xfId="0" quotePrefix="1" applyFont="1" applyBorder="1" applyAlignment="1">
      <alignment horizontal="left" vertical="center"/>
    </xf>
    <xf numFmtId="0" fontId="29" fillId="0" borderId="6" xfId="0" applyFont="1" applyBorder="1" applyAlignment="1">
      <alignment horizontal="left" vertical="center"/>
    </xf>
    <xf numFmtId="0" fontId="31" fillId="0" borderId="7" xfId="2" applyFont="1" applyBorder="1" applyAlignment="1">
      <alignment horizontal="center"/>
    </xf>
    <xf numFmtId="0" fontId="31" fillId="0" borderId="26" xfId="0" applyFont="1" applyFill="1" applyBorder="1" applyAlignment="1" applyProtection="1">
      <alignment horizontal="center"/>
      <protection locked="0"/>
    </xf>
    <xf numFmtId="1" fontId="31" fillId="0" borderId="26" xfId="0" applyNumberFormat="1" applyFont="1" applyFill="1" applyBorder="1" applyAlignment="1" applyProtection="1">
      <alignment horizontal="center"/>
      <protection locked="0"/>
    </xf>
    <xf numFmtId="164" fontId="31" fillId="0" borderId="26" xfId="0" applyNumberFormat="1" applyFont="1" applyFill="1" applyBorder="1" applyAlignment="1" applyProtection="1">
      <alignment horizontal="center"/>
      <protection locked="0"/>
    </xf>
    <xf numFmtId="2" fontId="31" fillId="0" borderId="26" xfId="0" applyNumberFormat="1" applyFont="1" applyFill="1" applyBorder="1" applyAlignment="1" applyProtection="1">
      <alignment horizontal="center"/>
      <protection locked="0"/>
    </xf>
    <xf numFmtId="2" fontId="31" fillId="0" borderId="27" xfId="0" applyNumberFormat="1" applyFont="1" applyFill="1" applyBorder="1" applyAlignment="1" applyProtection="1">
      <alignment horizontal="center"/>
      <protection locked="0"/>
    </xf>
  </cellXfs>
  <cellStyles count="7">
    <cellStyle name="Excel Built-in Normal" xfId="4"/>
    <cellStyle name="Normal" xfId="0" builtinId="0"/>
    <cellStyle name="Normal_05-Ziarno -MAŁOPOLSKIE-PODKARPACKIE...- graf" xfId="3"/>
    <cellStyle name="Normal_2007-Kiszonka-PL-PLONY-LUB-WLKP-KUJ-POM-LDZ-średnie-wykres" xfId="2"/>
    <cellStyle name="Normalny 2" xfId="5"/>
    <cellStyle name="Normalny_Arkusz1" xfId="6"/>
    <cellStyle name="Percent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1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strRef>
          <c:f>'11-ISO-ZIARNO-Grafik-D.ŚLĄ'!$A$36</c:f>
          <c:strCache>
            <c:ptCount val="1"/>
            <c:pt idx="0">
              <c:v>Plony ziarna kukurydzy - DOLNOŚLASKIE - 2011</c:v>
            </c:pt>
          </c:strCache>
        </c:strRef>
      </c:tx>
      <c:layout>
        <c:manualLayout>
          <c:xMode val="edge"/>
          <c:yMode val="edge"/>
          <c:x val="0.34517783608514241"/>
          <c:y val="8.250838378645821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title>
    <c:plotArea>
      <c:layout>
        <c:manualLayout>
          <c:layoutTarget val="inner"/>
          <c:xMode val="edge"/>
          <c:yMode val="edge"/>
          <c:x val="3.2487325749189964E-2"/>
          <c:y val="9.9010060543749862E-2"/>
          <c:w val="0.93807153100785767"/>
          <c:h val="0.76897813688979089"/>
        </c:manualLayout>
      </c:layout>
      <c:barChart>
        <c:barDir val="col"/>
        <c:grouping val="clustered"/>
        <c:ser>
          <c:idx val="1"/>
          <c:order val="0"/>
          <c:tx>
            <c:strRef>
              <c:f>'11-ISO-ZIARNO-Grafik-D.ŚLĄ'!$E$39</c:f>
              <c:strCache>
                <c:ptCount val="1"/>
                <c:pt idx="0">
                  <c:v> Plon w t/ha 15%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Val val="1"/>
          </c:dLbls>
          <c:cat>
            <c:strRef>
              <c:f>'11-ISO-ZIARNO-Grafik-D.ŚLĄ'!$A$40:$A$54</c:f>
              <c:strCache>
                <c:ptCount val="15"/>
                <c:pt idx="0">
                  <c:v>P8000</c:v>
                </c:pt>
                <c:pt idx="1">
                  <c:v>P8400</c:v>
                </c:pt>
                <c:pt idx="2">
                  <c:v>P8100</c:v>
                </c:pt>
                <c:pt idx="3">
                  <c:v>PR39D23</c:v>
                </c:pt>
                <c:pt idx="4">
                  <c:v>PR39F58</c:v>
                </c:pt>
                <c:pt idx="5">
                  <c:v>PR38N86</c:v>
                </c:pt>
                <c:pt idx="6">
                  <c:v>PR38A79</c:v>
                </c:pt>
                <c:pt idx="7">
                  <c:v>CLARICA</c:v>
                </c:pt>
                <c:pt idx="8">
                  <c:v>P9025</c:v>
                </c:pt>
                <c:pt idx="9">
                  <c:v>P9000</c:v>
                </c:pt>
                <c:pt idx="10">
                  <c:v>P9400</c:v>
                </c:pt>
                <c:pt idx="11">
                  <c:v>PR38V31</c:v>
                </c:pt>
                <c:pt idx="12">
                  <c:v>PR38A24</c:v>
                </c:pt>
                <c:pt idx="13">
                  <c:v>P9578</c:v>
                </c:pt>
                <c:pt idx="14">
                  <c:v>P9494</c:v>
                </c:pt>
              </c:strCache>
            </c:strRef>
          </c:cat>
          <c:val>
            <c:numRef>
              <c:f>'11-ISO-ZIARNO-Grafik-D.ŚLĄ'!$E$40:$E$54</c:f>
              <c:numCache>
                <c:formatCode>0.00</c:formatCode>
                <c:ptCount val="15"/>
                <c:pt idx="0">
                  <c:v>10.904285714285715</c:v>
                </c:pt>
                <c:pt idx="1">
                  <c:v>12.370000000000001</c:v>
                </c:pt>
                <c:pt idx="2">
                  <c:v>11.035</c:v>
                </c:pt>
                <c:pt idx="3">
                  <c:v>11.847142857142856</c:v>
                </c:pt>
                <c:pt idx="4">
                  <c:v>11.399000000000001</c:v>
                </c:pt>
                <c:pt idx="5">
                  <c:v>12.407</c:v>
                </c:pt>
                <c:pt idx="6">
                  <c:v>12.474</c:v>
                </c:pt>
                <c:pt idx="7">
                  <c:v>11.14625</c:v>
                </c:pt>
                <c:pt idx="8">
                  <c:v>12.078888888888891</c:v>
                </c:pt>
                <c:pt idx="9">
                  <c:v>11.578888888888889</c:v>
                </c:pt>
                <c:pt idx="10">
                  <c:v>12.712222222222225</c:v>
                </c:pt>
                <c:pt idx="11">
                  <c:v>11.82</c:v>
                </c:pt>
                <c:pt idx="12">
                  <c:v>12.53857142857143</c:v>
                </c:pt>
                <c:pt idx="13">
                  <c:v>12.336666666666668</c:v>
                </c:pt>
                <c:pt idx="14">
                  <c:v>11.638000000000002</c:v>
                </c:pt>
              </c:numCache>
            </c:numRef>
          </c:val>
        </c:ser>
        <c:gapWidth val="70"/>
        <c:axId val="102336384"/>
        <c:axId val="102337920"/>
      </c:barChart>
      <c:lineChart>
        <c:grouping val="standard"/>
        <c:ser>
          <c:idx val="0"/>
          <c:order val="1"/>
          <c:tx>
            <c:strRef>
              <c:f>'11-ISO-ZIARNO-Grafik-D.ŚLĄ'!$F$39</c:f>
              <c:strCache>
                <c:ptCount val="1"/>
                <c:pt idx="0">
                  <c:v>% wilgotności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2"/>
            <c:spPr>
              <a:solidFill>
                <a:srgbClr val="00CCFF"/>
              </a:solidFill>
              <a:ln>
                <a:solidFill>
                  <a:srgbClr val="99CCFF"/>
                </a:solidFill>
                <a:prstDash val="solid"/>
              </a:ln>
            </c:spPr>
          </c:marker>
          <c:dLbls>
            <c:dLbl>
              <c:idx val="3"/>
              <c:layout>
                <c:manualLayout>
                  <c:x val="-2.9466947661361639E-2"/>
                  <c:y val="4.1447760101817062E-2"/>
                </c:manualLayout>
              </c:layout>
              <c:dLblPos val="r"/>
              <c:showVal val="1"/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just"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just"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</c:dLbl>
            <c:dLbl>
              <c:idx val="1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just"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just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t"/>
            <c:showVal val="1"/>
          </c:dLbls>
          <c:cat>
            <c:strRef>
              <c:f>'11-ISO-ZIARNO-Grafik-D.ŚLĄ'!$A$40:$A$54</c:f>
              <c:strCache>
                <c:ptCount val="15"/>
                <c:pt idx="0">
                  <c:v>P8000</c:v>
                </c:pt>
                <c:pt idx="1">
                  <c:v>P8400</c:v>
                </c:pt>
                <c:pt idx="2">
                  <c:v>P8100</c:v>
                </c:pt>
                <c:pt idx="3">
                  <c:v>PR39D23</c:v>
                </c:pt>
                <c:pt idx="4">
                  <c:v>PR39F58</c:v>
                </c:pt>
                <c:pt idx="5">
                  <c:v>PR38N86</c:v>
                </c:pt>
                <c:pt idx="6">
                  <c:v>PR38A79</c:v>
                </c:pt>
                <c:pt idx="7">
                  <c:v>CLARICA</c:v>
                </c:pt>
                <c:pt idx="8">
                  <c:v>P9025</c:v>
                </c:pt>
                <c:pt idx="9">
                  <c:v>P9000</c:v>
                </c:pt>
                <c:pt idx="10">
                  <c:v>P9400</c:v>
                </c:pt>
                <c:pt idx="11">
                  <c:v>PR38V31</c:v>
                </c:pt>
                <c:pt idx="12">
                  <c:v>PR38A24</c:v>
                </c:pt>
                <c:pt idx="13">
                  <c:v>P9578</c:v>
                </c:pt>
                <c:pt idx="14">
                  <c:v>P9494</c:v>
                </c:pt>
              </c:strCache>
            </c:strRef>
          </c:cat>
          <c:val>
            <c:numRef>
              <c:f>'11-ISO-ZIARNO-Grafik-D.ŚLĄ'!$F$40:$F$54</c:f>
              <c:numCache>
                <c:formatCode>0.0</c:formatCode>
                <c:ptCount val="15"/>
                <c:pt idx="0">
                  <c:v>27.657142857142855</c:v>
                </c:pt>
                <c:pt idx="1">
                  <c:v>25.65</c:v>
                </c:pt>
                <c:pt idx="2">
                  <c:v>26.805</c:v>
                </c:pt>
                <c:pt idx="3">
                  <c:v>29.685714285714283</c:v>
                </c:pt>
                <c:pt idx="4">
                  <c:v>29.459999999999997</c:v>
                </c:pt>
                <c:pt idx="5">
                  <c:v>28.5</c:v>
                </c:pt>
                <c:pt idx="6">
                  <c:v>27.660000000000004</c:v>
                </c:pt>
                <c:pt idx="7">
                  <c:v>27.287500000000001</c:v>
                </c:pt>
                <c:pt idx="8">
                  <c:v>27.488888888888894</c:v>
                </c:pt>
                <c:pt idx="9">
                  <c:v>27</c:v>
                </c:pt>
                <c:pt idx="10">
                  <c:v>27.911111111111111</c:v>
                </c:pt>
                <c:pt idx="11">
                  <c:v>26.166666666666668</c:v>
                </c:pt>
                <c:pt idx="12">
                  <c:v>29.514285714285712</c:v>
                </c:pt>
                <c:pt idx="13">
                  <c:v>32.1</c:v>
                </c:pt>
                <c:pt idx="14">
                  <c:v>31.24</c:v>
                </c:pt>
              </c:numCache>
            </c:numRef>
          </c:val>
        </c:ser>
        <c:marker val="1"/>
        <c:axId val="102352000"/>
        <c:axId val="102353920"/>
      </c:lineChart>
      <c:catAx>
        <c:axId val="10233638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2337920"/>
        <c:crosses val="autoZero"/>
        <c:lblAlgn val="ctr"/>
        <c:lblOffset val="100"/>
        <c:tickLblSkip val="1"/>
        <c:tickMarkSkip val="1"/>
      </c:catAx>
      <c:valAx>
        <c:axId val="102337920"/>
        <c:scaling>
          <c:orientation val="minMax"/>
          <c:max val="13"/>
          <c:min val="1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2336384"/>
        <c:crosses val="autoZero"/>
        <c:crossBetween val="between"/>
        <c:majorUnit val="1"/>
        <c:minorUnit val="0.1"/>
      </c:valAx>
      <c:catAx>
        <c:axId val="102352000"/>
        <c:scaling>
          <c:orientation val="minMax"/>
        </c:scaling>
        <c:delete val="1"/>
        <c:axPos val="b"/>
        <c:title>
          <c:tx>
            <c:strRef>
              <c:f>'11-ISO-ZIARNO-Grafik-D.ŚLĄ'!$A$37</c:f>
              <c:strCache>
                <c:ptCount val="1"/>
              </c:strCache>
            </c:strRef>
          </c:tx>
          <c:layout>
            <c:manualLayout>
              <c:xMode val="edge"/>
              <c:yMode val="edge"/>
              <c:x val="0.50761446483109152"/>
              <c:y val="2.6402682811666602E-2"/>
            </c:manualLayout>
          </c:layout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pl-PL"/>
            </a:p>
          </c:txPr>
        </c:title>
        <c:numFmt formatCode="General" sourceLinked="1"/>
        <c:tickLblPos val="none"/>
        <c:crossAx val="102353920"/>
        <c:crossesAt val="85"/>
        <c:lblAlgn val="ctr"/>
        <c:lblOffset val="100"/>
      </c:catAx>
      <c:valAx>
        <c:axId val="102353920"/>
        <c:scaling>
          <c:orientation val="minMax"/>
          <c:max val="33"/>
          <c:min val="25"/>
        </c:scaling>
        <c:axPos val="r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2352000"/>
        <c:crosses val="max"/>
        <c:crossBetween val="between"/>
        <c:majorUnit val="1"/>
        <c:minorUnit val="0.1"/>
      </c:valAx>
      <c:spPr>
        <a:gradFill rotWithShape="0">
          <a:gsLst>
            <a:gs pos="0">
              <a:srgbClr val="FFFF99"/>
            </a:gs>
            <a:gs pos="100000">
              <a:srgbClr val="FFFFFF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3327063625243591E-2"/>
          <c:y val="4.4554503150874274E-2"/>
          <c:w val="0.82335066195603057"/>
          <c:h val="4.2904359568958036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0.98425196850393659" l="0.74803149606299346" r="0.74803149606299346" t="0.98425196850393659" header="0.51181102362204722" footer="0.51181102362204722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strRef>
          <c:f>'11-ISO-ZIARNO-Grafik-OPO.-ŚLĄ'!$A$36</c:f>
          <c:strCache>
            <c:ptCount val="1"/>
            <c:pt idx="0">
              <c:v>Plony ziarna kukurydzy - OPOLSKIE, ŚLĄSKIE - 2011</c:v>
            </c:pt>
          </c:strCache>
        </c:strRef>
      </c:tx>
      <c:layout>
        <c:manualLayout>
          <c:xMode val="edge"/>
          <c:yMode val="edge"/>
          <c:x val="0.34517783608514241"/>
          <c:y val="8.2508383786458247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title>
    <c:plotArea>
      <c:layout>
        <c:manualLayout>
          <c:layoutTarget val="inner"/>
          <c:xMode val="edge"/>
          <c:yMode val="edge"/>
          <c:x val="3.2487325749190048E-2"/>
          <c:y val="9.901006054375007E-2"/>
          <c:w val="0.93807153100785767"/>
          <c:h val="0.76897813688979288"/>
        </c:manualLayout>
      </c:layout>
      <c:barChart>
        <c:barDir val="col"/>
        <c:grouping val="clustered"/>
        <c:ser>
          <c:idx val="1"/>
          <c:order val="0"/>
          <c:tx>
            <c:strRef>
              <c:f>'11-ISO-ZIARNO-Grafik-OPO.-ŚLĄ'!$E$39</c:f>
              <c:strCache>
                <c:ptCount val="1"/>
                <c:pt idx="0">
                  <c:v> Plon w t/ha 15%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Val val="1"/>
          </c:dLbls>
          <c:cat>
            <c:strRef>
              <c:f>'11-ISO-ZIARNO-Grafik-OPO.-ŚLĄ'!$A$40:$A$53</c:f>
              <c:strCache>
                <c:ptCount val="14"/>
                <c:pt idx="0">
                  <c:v>P8000</c:v>
                </c:pt>
                <c:pt idx="1">
                  <c:v>P8100</c:v>
                </c:pt>
                <c:pt idx="2">
                  <c:v>PR39D23</c:v>
                </c:pt>
                <c:pt idx="3">
                  <c:v>PR39F58</c:v>
                </c:pt>
                <c:pt idx="4">
                  <c:v>PR38N86</c:v>
                </c:pt>
                <c:pt idx="5">
                  <c:v>PR38A79</c:v>
                </c:pt>
                <c:pt idx="6">
                  <c:v>CLARICA</c:v>
                </c:pt>
                <c:pt idx="7">
                  <c:v>P9025</c:v>
                </c:pt>
                <c:pt idx="8">
                  <c:v>P9000</c:v>
                </c:pt>
                <c:pt idx="9">
                  <c:v>P9400</c:v>
                </c:pt>
                <c:pt idx="10">
                  <c:v>PR38V31</c:v>
                </c:pt>
                <c:pt idx="11">
                  <c:v>PR38A24</c:v>
                </c:pt>
                <c:pt idx="12">
                  <c:v>P9578</c:v>
                </c:pt>
                <c:pt idx="13">
                  <c:v>P9494</c:v>
                </c:pt>
              </c:strCache>
            </c:strRef>
          </c:cat>
          <c:val>
            <c:numRef>
              <c:f>'11-ISO-ZIARNO-Grafik-OPO.-ŚLĄ'!$E$40:$E$53</c:f>
              <c:numCache>
                <c:formatCode>0.00</c:formatCode>
                <c:ptCount val="14"/>
                <c:pt idx="0">
                  <c:v>11.116000000000001</c:v>
                </c:pt>
                <c:pt idx="1">
                  <c:v>10.52142857142857</c:v>
                </c:pt>
                <c:pt idx="2">
                  <c:v>10.9925</c:v>
                </c:pt>
                <c:pt idx="3">
                  <c:v>11.368518518518519</c:v>
                </c:pt>
                <c:pt idx="4">
                  <c:v>12.554666666666666</c:v>
                </c:pt>
                <c:pt idx="5">
                  <c:v>12.437666666666669</c:v>
                </c:pt>
                <c:pt idx="6">
                  <c:v>11.551428571428573</c:v>
                </c:pt>
                <c:pt idx="7">
                  <c:v>12.305</c:v>
                </c:pt>
                <c:pt idx="8">
                  <c:v>11.501785714285713</c:v>
                </c:pt>
                <c:pt idx="9">
                  <c:v>12.372142857142858</c:v>
                </c:pt>
                <c:pt idx="10">
                  <c:v>11.776666666666667</c:v>
                </c:pt>
                <c:pt idx="11">
                  <c:v>12.082592592592592</c:v>
                </c:pt>
                <c:pt idx="12">
                  <c:v>12.991666666666665</c:v>
                </c:pt>
                <c:pt idx="13">
                  <c:v>11.911428571428571</c:v>
                </c:pt>
              </c:numCache>
            </c:numRef>
          </c:val>
        </c:ser>
        <c:gapWidth val="70"/>
        <c:axId val="106094592"/>
        <c:axId val="106096128"/>
      </c:barChart>
      <c:lineChart>
        <c:grouping val="standard"/>
        <c:ser>
          <c:idx val="0"/>
          <c:order val="1"/>
          <c:tx>
            <c:strRef>
              <c:f>'11-ISO-ZIARNO-Grafik-OPO.-ŚLĄ'!$F$39</c:f>
              <c:strCache>
                <c:ptCount val="1"/>
                <c:pt idx="0">
                  <c:v>% wilgotności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2"/>
            <c:spPr>
              <a:solidFill>
                <a:srgbClr val="00CCFF"/>
              </a:solidFill>
              <a:ln>
                <a:solidFill>
                  <a:srgbClr val="99CCFF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2.9466947661361629E-2"/>
                  <c:y val="3.444250487334094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3.0888411610293643E-2"/>
                  <c:y val="4.1447760101817062E-2"/>
                </c:manualLayout>
              </c:layout>
              <c:dLblPos val="r"/>
              <c:showVal val="1"/>
            </c:dLbl>
            <c:dLbl>
              <c:idx val="11"/>
              <c:layout>
                <c:manualLayout>
                  <c:x val="-3.0888411610293799E-2"/>
                  <c:y val="3.9112675025658378E-2"/>
                </c:manualLayout>
              </c:layout>
              <c:dLblPos val="r"/>
              <c:showVal val="1"/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just"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just"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</c:dLbl>
            <c:dLbl>
              <c:idx val="1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just"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just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t"/>
            <c:showVal val="1"/>
          </c:dLbls>
          <c:cat>
            <c:numRef>
              <c:f>'11-ISO-ZIARNO-Grafik-OPO.-ŚLĄ'!$B$41:$B$53</c:f>
              <c:numCache>
                <c:formatCode>0.0</c:formatCode>
                <c:ptCount val="13"/>
                <c:pt idx="0">
                  <c:v>31.542857142857141</c:v>
                </c:pt>
                <c:pt idx="1">
                  <c:v>31.074999999999996</c:v>
                </c:pt>
                <c:pt idx="2">
                  <c:v>30.607407407407408</c:v>
                </c:pt>
                <c:pt idx="3">
                  <c:v>30.493333333333336</c:v>
                </c:pt>
                <c:pt idx="4">
                  <c:v>29.503333333333327</c:v>
                </c:pt>
                <c:pt idx="5">
                  <c:v>29.264285714285712</c:v>
                </c:pt>
                <c:pt idx="6">
                  <c:v>29.422727272727276</c:v>
                </c:pt>
                <c:pt idx="7">
                  <c:v>28.082142857142848</c:v>
                </c:pt>
                <c:pt idx="8">
                  <c:v>29.825000000000006</c:v>
                </c:pt>
                <c:pt idx="9">
                  <c:v>29.714285714285719</c:v>
                </c:pt>
                <c:pt idx="10">
                  <c:v>30.74814814814815</c:v>
                </c:pt>
                <c:pt idx="11">
                  <c:v>33.222222222222221</c:v>
                </c:pt>
                <c:pt idx="12">
                  <c:v>32.528571428571425</c:v>
                </c:pt>
              </c:numCache>
            </c:numRef>
          </c:cat>
          <c:val>
            <c:numRef>
              <c:f>'11-ISO-ZIARNO-Grafik-OPO.-ŚLĄ'!$F$40:$F$53</c:f>
              <c:numCache>
                <c:formatCode>0.0</c:formatCode>
                <c:ptCount val="14"/>
                <c:pt idx="0">
                  <c:v>27.98</c:v>
                </c:pt>
                <c:pt idx="1">
                  <c:v>31.542857142857141</c:v>
                </c:pt>
                <c:pt idx="2">
                  <c:v>31.074999999999996</c:v>
                </c:pt>
                <c:pt idx="3">
                  <c:v>30.607407407407408</c:v>
                </c:pt>
                <c:pt idx="4">
                  <c:v>30.493333333333336</c:v>
                </c:pt>
                <c:pt idx="5">
                  <c:v>29.503333333333327</c:v>
                </c:pt>
                <c:pt idx="6">
                  <c:v>29.264285714285712</c:v>
                </c:pt>
                <c:pt idx="7">
                  <c:v>29.422727272727276</c:v>
                </c:pt>
                <c:pt idx="8">
                  <c:v>28.082142857142848</c:v>
                </c:pt>
                <c:pt idx="9">
                  <c:v>29.825000000000006</c:v>
                </c:pt>
                <c:pt idx="10">
                  <c:v>29.714285714285719</c:v>
                </c:pt>
                <c:pt idx="11">
                  <c:v>30.74814814814815</c:v>
                </c:pt>
                <c:pt idx="12">
                  <c:v>33.222222222222221</c:v>
                </c:pt>
                <c:pt idx="13">
                  <c:v>32.528571428571425</c:v>
                </c:pt>
              </c:numCache>
            </c:numRef>
          </c:val>
        </c:ser>
        <c:marker val="1"/>
        <c:axId val="106097664"/>
        <c:axId val="105976960"/>
      </c:lineChart>
      <c:catAx>
        <c:axId val="106094592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6096128"/>
        <c:crosses val="autoZero"/>
        <c:lblAlgn val="ctr"/>
        <c:lblOffset val="100"/>
        <c:tickLblSkip val="1"/>
        <c:tickMarkSkip val="1"/>
      </c:catAx>
      <c:valAx>
        <c:axId val="106096128"/>
        <c:scaling>
          <c:orientation val="minMax"/>
          <c:max val="13"/>
          <c:min val="1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6094592"/>
        <c:crosses val="autoZero"/>
        <c:crossBetween val="between"/>
        <c:majorUnit val="1"/>
        <c:minorUnit val="0.1"/>
      </c:valAx>
      <c:catAx>
        <c:axId val="106097664"/>
        <c:scaling>
          <c:orientation val="minMax"/>
        </c:scaling>
        <c:delete val="1"/>
        <c:axPos val="b"/>
        <c:title>
          <c:tx>
            <c:strRef>
              <c:f>'11-ISO-ZIARNO-Grafik-OPO.-ŚLĄ'!$A$37</c:f>
              <c:strCache>
                <c:ptCount val="1"/>
              </c:strCache>
            </c:strRef>
          </c:tx>
          <c:layout>
            <c:manualLayout>
              <c:xMode val="edge"/>
              <c:yMode val="edge"/>
              <c:x val="0.50761446483109152"/>
              <c:y val="2.6402682811666602E-2"/>
            </c:manualLayout>
          </c:layout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pl-PL"/>
            </a:p>
          </c:txPr>
        </c:title>
        <c:numFmt formatCode="0.0" sourceLinked="1"/>
        <c:tickLblPos val="none"/>
        <c:crossAx val="105976960"/>
        <c:crossesAt val="85"/>
        <c:lblAlgn val="ctr"/>
        <c:lblOffset val="100"/>
      </c:catAx>
      <c:valAx>
        <c:axId val="105976960"/>
        <c:scaling>
          <c:orientation val="minMax"/>
          <c:max val="34"/>
          <c:min val="25"/>
        </c:scaling>
        <c:axPos val="r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6097664"/>
        <c:crosses val="max"/>
        <c:crossBetween val="between"/>
        <c:majorUnit val="1"/>
        <c:minorUnit val="0.1"/>
      </c:valAx>
      <c:spPr>
        <a:gradFill rotWithShape="0">
          <a:gsLst>
            <a:gs pos="0">
              <a:srgbClr val="FFFF99"/>
            </a:gs>
            <a:gs pos="100000">
              <a:srgbClr val="FFFFFF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3327063625243591E-2"/>
          <c:y val="4.4554503150874274E-2"/>
          <c:w val="0.82335066195603057"/>
          <c:h val="4.2904359568957919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0.98425196850393659" l="0.74803149606299468" r="0.74803149606299468" t="0.98425196850393659" header="0.51181102362204722" footer="0.51181102362204722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l-PL"/>
  <c:chart>
    <c:title>
      <c:tx>
        <c:strRef>
          <c:f>'11-ISO-ZIARNO-Graf-D.ŚLA-OPO-ŚL'!$A$36</c:f>
          <c:strCache>
            <c:ptCount val="1"/>
            <c:pt idx="0">
              <c:v>Plony ziarna kukurydzy -DOLNOŚLĄSKIE-OPOLSKIE-ŚLĄSKIE - 2011</c:v>
            </c:pt>
          </c:strCache>
        </c:strRef>
      </c:tx>
      <c:layout>
        <c:manualLayout>
          <c:xMode val="edge"/>
          <c:yMode val="edge"/>
          <c:x val="0.34517783608514241"/>
          <c:y val="8.2508383786458212E-3"/>
        </c:manualLayout>
      </c:layout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title>
    <c:plotArea>
      <c:layout>
        <c:manualLayout>
          <c:layoutTarget val="inner"/>
          <c:xMode val="edge"/>
          <c:yMode val="edge"/>
          <c:x val="3.2487325749189964E-2"/>
          <c:y val="9.9010060543749862E-2"/>
          <c:w val="0.93807153100785767"/>
          <c:h val="0.76897813688979089"/>
        </c:manualLayout>
      </c:layout>
      <c:barChart>
        <c:barDir val="col"/>
        <c:grouping val="clustered"/>
        <c:ser>
          <c:idx val="1"/>
          <c:order val="0"/>
          <c:tx>
            <c:strRef>
              <c:f>'11-ISO-ZIARNO-Graf-D.ŚLA-OPO-ŚL'!$E$39</c:f>
              <c:strCache>
                <c:ptCount val="1"/>
                <c:pt idx="0">
                  <c:v> Plon w t/ha 15%</c:v>
                </c:pt>
              </c:strCache>
            </c:strRef>
          </c:tx>
          <c:spPr>
            <a:solidFill>
              <a:srgbClr val="FF9900"/>
            </a:solidFill>
            <a:ln w="12700">
              <a:solidFill>
                <a:srgbClr val="000000"/>
              </a:solidFill>
              <a:prstDash val="solid"/>
            </a:ln>
          </c:spPr>
          <c:dLbls>
            <c:numFmt formatCode="0.0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outEnd"/>
            <c:showVal val="1"/>
          </c:dLbls>
          <c:cat>
            <c:strRef>
              <c:f>'11-ISO-ZIARNO-Graf-D.ŚLA-OPO-ŚL'!$A$40:$A$54</c:f>
              <c:strCache>
                <c:ptCount val="15"/>
                <c:pt idx="0">
                  <c:v>P8000</c:v>
                </c:pt>
                <c:pt idx="1">
                  <c:v>P8400</c:v>
                </c:pt>
                <c:pt idx="2">
                  <c:v>P8100</c:v>
                </c:pt>
                <c:pt idx="3">
                  <c:v>PR39D23</c:v>
                </c:pt>
                <c:pt idx="4">
                  <c:v>PR39F58</c:v>
                </c:pt>
                <c:pt idx="5">
                  <c:v>PR38N86</c:v>
                </c:pt>
                <c:pt idx="6">
                  <c:v>PR38A79</c:v>
                </c:pt>
                <c:pt idx="7">
                  <c:v>CLARICA</c:v>
                </c:pt>
                <c:pt idx="8">
                  <c:v>P9025</c:v>
                </c:pt>
                <c:pt idx="9">
                  <c:v>P9000</c:v>
                </c:pt>
                <c:pt idx="10">
                  <c:v>P9400</c:v>
                </c:pt>
                <c:pt idx="11">
                  <c:v>PR38V31</c:v>
                </c:pt>
                <c:pt idx="12">
                  <c:v>PR38A24</c:v>
                </c:pt>
                <c:pt idx="13">
                  <c:v>P9578</c:v>
                </c:pt>
                <c:pt idx="14">
                  <c:v>P9494</c:v>
                </c:pt>
              </c:strCache>
            </c:strRef>
          </c:cat>
          <c:val>
            <c:numRef>
              <c:f>'11-ISO-ZIARNO-Graf-D.ŚLA-OPO-ŚL'!$E$40:$E$54</c:f>
              <c:numCache>
                <c:formatCode>0.00</c:formatCode>
                <c:ptCount val="15"/>
                <c:pt idx="0">
                  <c:v>11.010142857142858</c:v>
                </c:pt>
                <c:pt idx="1">
                  <c:v>12.370000000000001</c:v>
                </c:pt>
                <c:pt idx="2">
                  <c:v>10.778214285714284</c:v>
                </c:pt>
                <c:pt idx="3">
                  <c:v>11.419821428571428</c:v>
                </c:pt>
                <c:pt idx="4">
                  <c:v>11.383759259259261</c:v>
                </c:pt>
                <c:pt idx="5">
                  <c:v>12.480833333333333</c:v>
                </c:pt>
                <c:pt idx="6">
                  <c:v>12.455833333333334</c:v>
                </c:pt>
                <c:pt idx="7">
                  <c:v>11.348839285714288</c:v>
                </c:pt>
                <c:pt idx="8">
                  <c:v>12.191944444444445</c:v>
                </c:pt>
                <c:pt idx="9">
                  <c:v>11.5403373015873</c:v>
                </c:pt>
                <c:pt idx="10">
                  <c:v>12.542182539682543</c:v>
                </c:pt>
                <c:pt idx="11">
                  <c:v>11.798333333333334</c:v>
                </c:pt>
                <c:pt idx="12">
                  <c:v>12.31058201058201</c:v>
                </c:pt>
                <c:pt idx="13">
                  <c:v>12.664166666666667</c:v>
                </c:pt>
                <c:pt idx="14">
                  <c:v>11.774714285714285</c:v>
                </c:pt>
              </c:numCache>
            </c:numRef>
          </c:val>
        </c:ser>
        <c:gapWidth val="70"/>
        <c:axId val="107456384"/>
        <c:axId val="107457920"/>
      </c:barChart>
      <c:lineChart>
        <c:grouping val="standard"/>
        <c:ser>
          <c:idx val="0"/>
          <c:order val="1"/>
          <c:tx>
            <c:strRef>
              <c:f>'11-ISO-ZIARNO-Graf-D.ŚLA-OPO-ŚL'!$F$39</c:f>
              <c:strCache>
                <c:ptCount val="1"/>
                <c:pt idx="0">
                  <c:v>% wilgotności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2"/>
            <c:spPr>
              <a:solidFill>
                <a:srgbClr val="00CCFF"/>
              </a:solidFill>
              <a:ln>
                <a:solidFill>
                  <a:srgbClr val="99CCFF"/>
                </a:solidFill>
                <a:prstDash val="solid"/>
              </a:ln>
            </c:spPr>
          </c:marker>
          <c:dLbls>
            <c:dLbl>
              <c:idx val="1"/>
              <c:layout>
                <c:manualLayout>
                  <c:x val="-2.8895736787599349E-2"/>
                  <c:y val="-2.538332242637641E-2"/>
                </c:manualLayout>
              </c:layout>
              <c:dLblPos val="r"/>
              <c:showVal val="1"/>
            </c:dLbl>
            <c:dLbl>
              <c:idx val="13"/>
              <c:layout>
                <c:manualLayout>
                  <c:x val="-1.6673772120973075E-2"/>
                  <c:y val="-4.0863988832777432E-3"/>
                </c:manualLayout>
              </c:layout>
              <c:dLblPos val="r"/>
              <c:showVal val="1"/>
            </c:dLbl>
            <c:dLbl>
              <c:idx val="16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just"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</c:dLbl>
            <c:dLbl>
              <c:idx val="17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just"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</c:dLbl>
            <c:dLbl>
              <c:idx val="18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 algn="just">
                    <a:defRPr sz="1000" b="0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pl-PL"/>
                </a:p>
              </c:txPr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 algn="just"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pl-PL"/>
              </a:p>
            </c:txPr>
            <c:dLblPos val="b"/>
            <c:showVal val="1"/>
          </c:dLbls>
          <c:cat>
            <c:strRef>
              <c:f>'11-ISO-ZIARNO-Graf-D.ŚLA-OPO-ŚL'!$A$40:$A$52</c:f>
              <c:strCache>
                <c:ptCount val="13"/>
                <c:pt idx="0">
                  <c:v>P8000</c:v>
                </c:pt>
                <c:pt idx="1">
                  <c:v>P8400</c:v>
                </c:pt>
                <c:pt idx="2">
                  <c:v>P8100</c:v>
                </c:pt>
                <c:pt idx="3">
                  <c:v>PR39D23</c:v>
                </c:pt>
                <c:pt idx="4">
                  <c:v>PR39F58</c:v>
                </c:pt>
                <c:pt idx="5">
                  <c:v>PR38N86</c:v>
                </c:pt>
                <c:pt idx="6">
                  <c:v>PR38A79</c:v>
                </c:pt>
                <c:pt idx="7">
                  <c:v>CLARICA</c:v>
                </c:pt>
                <c:pt idx="8">
                  <c:v>P9025</c:v>
                </c:pt>
                <c:pt idx="9">
                  <c:v>P9000</c:v>
                </c:pt>
                <c:pt idx="10">
                  <c:v>P9400</c:v>
                </c:pt>
                <c:pt idx="11">
                  <c:v>PR38V31</c:v>
                </c:pt>
                <c:pt idx="12">
                  <c:v>PR38A24</c:v>
                </c:pt>
              </c:strCache>
            </c:strRef>
          </c:cat>
          <c:val>
            <c:numRef>
              <c:f>'11-ISO-ZIARNO-Graf-D.ŚLA-OPO-ŚL'!$F$40:$F$54</c:f>
              <c:numCache>
                <c:formatCode>0.0</c:formatCode>
                <c:ptCount val="15"/>
                <c:pt idx="0">
                  <c:v>27.818571428571428</c:v>
                </c:pt>
                <c:pt idx="1">
                  <c:v>25.65</c:v>
                </c:pt>
                <c:pt idx="2">
                  <c:v>29.173928571428569</c:v>
                </c:pt>
                <c:pt idx="3">
                  <c:v>30.38035714285714</c:v>
                </c:pt>
                <c:pt idx="4">
                  <c:v>30.033703703703701</c:v>
                </c:pt>
                <c:pt idx="5">
                  <c:v>29.49666666666667</c:v>
                </c:pt>
                <c:pt idx="6">
                  <c:v>28.581666666666663</c:v>
                </c:pt>
                <c:pt idx="7">
                  <c:v>28.275892857142857</c:v>
                </c:pt>
                <c:pt idx="8">
                  <c:v>28.455808080808083</c:v>
                </c:pt>
                <c:pt idx="9">
                  <c:v>27.541071428571424</c:v>
                </c:pt>
                <c:pt idx="10">
                  <c:v>28.868055555555557</c:v>
                </c:pt>
                <c:pt idx="11">
                  <c:v>27.940476190476193</c:v>
                </c:pt>
                <c:pt idx="12">
                  <c:v>30.131216931216933</c:v>
                </c:pt>
                <c:pt idx="13">
                  <c:v>32.661111111111111</c:v>
                </c:pt>
                <c:pt idx="14">
                  <c:v>31.88428571428571</c:v>
                </c:pt>
              </c:numCache>
            </c:numRef>
          </c:val>
        </c:ser>
        <c:marker val="1"/>
        <c:axId val="107283584"/>
        <c:axId val="107285504"/>
      </c:lineChart>
      <c:catAx>
        <c:axId val="107456384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7457920"/>
        <c:crosses val="autoZero"/>
        <c:lblAlgn val="ctr"/>
        <c:lblOffset val="100"/>
        <c:tickLblSkip val="1"/>
        <c:tickMarkSkip val="1"/>
      </c:catAx>
      <c:valAx>
        <c:axId val="107457920"/>
        <c:scaling>
          <c:orientation val="minMax"/>
          <c:max val="13"/>
          <c:min val="1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" sourceLinked="0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7456384"/>
        <c:crosses val="autoZero"/>
        <c:crossBetween val="between"/>
        <c:majorUnit val="1"/>
        <c:minorUnit val="0.1"/>
      </c:valAx>
      <c:catAx>
        <c:axId val="107283584"/>
        <c:scaling>
          <c:orientation val="minMax"/>
        </c:scaling>
        <c:delete val="1"/>
        <c:axPos val="b"/>
        <c:title>
          <c:tx>
            <c:strRef>
              <c:f>'11-ISO-ZIARNO-Graf-D.ŚLA-OPO-ŚL'!$A$37</c:f>
              <c:strCache>
                <c:ptCount val="1"/>
              </c:strCache>
            </c:strRef>
          </c:tx>
          <c:layout>
            <c:manualLayout>
              <c:xMode val="edge"/>
              <c:yMode val="edge"/>
              <c:x val="0.50761446483109152"/>
              <c:y val="2.6402682811666602E-2"/>
            </c:manualLayout>
          </c:layout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Arial"/>
                  <a:ea typeface="Arial"/>
                  <a:cs typeface="Arial"/>
                </a:defRPr>
              </a:pPr>
              <a:endParaRPr lang="pl-PL"/>
            </a:p>
          </c:txPr>
        </c:title>
        <c:numFmt formatCode="General" sourceLinked="1"/>
        <c:tickLblPos val="none"/>
        <c:crossAx val="107285504"/>
        <c:crossesAt val="85"/>
        <c:lblAlgn val="ctr"/>
        <c:lblOffset val="100"/>
      </c:catAx>
      <c:valAx>
        <c:axId val="107285504"/>
        <c:scaling>
          <c:orientation val="minMax"/>
          <c:max val="33"/>
          <c:min val="25"/>
        </c:scaling>
        <c:axPos val="r"/>
        <c:numFmt formatCode="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7283584"/>
        <c:crosses val="max"/>
        <c:crossBetween val="between"/>
        <c:majorUnit val="1"/>
        <c:minorUnit val="0.1"/>
      </c:valAx>
      <c:spPr>
        <a:gradFill rotWithShape="0">
          <a:gsLst>
            <a:gs pos="0">
              <a:srgbClr val="FFFF99"/>
            </a:gs>
            <a:gs pos="100000">
              <a:srgbClr val="FFFFFF"/>
            </a:gs>
          </a:gsLst>
          <a:lin ang="5400000" scaled="1"/>
        </a:gra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3327063625243591E-2"/>
          <c:y val="4.4554503150874274E-2"/>
          <c:w val="0.82335066195603057"/>
          <c:h val="4.2904359568958036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0.98425196850393659" l="0.74803149606299346" r="0.74803149606299346" t="0.98425196850393659" header="0.51181102362204722" footer="0.51181102362204722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4</xdr:row>
      <xdr:rowOff>247650</xdr:rowOff>
    </xdr:from>
    <xdr:to>
      <xdr:col>7</xdr:col>
      <xdr:colOff>781050</xdr:colOff>
      <xdr:row>6</xdr:row>
      <xdr:rowOff>238125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300" y="67627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4</xdr:row>
      <xdr:rowOff>38100</xdr:rowOff>
    </xdr:from>
    <xdr:to>
      <xdr:col>11</xdr:col>
      <xdr:colOff>266701</xdr:colOff>
      <xdr:row>30</xdr:row>
      <xdr:rowOff>47624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4</xdr:row>
      <xdr:rowOff>247650</xdr:rowOff>
    </xdr:from>
    <xdr:to>
      <xdr:col>7</xdr:col>
      <xdr:colOff>781050</xdr:colOff>
      <xdr:row>6</xdr:row>
      <xdr:rowOff>238125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300" y="67627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4</xdr:row>
      <xdr:rowOff>38100</xdr:rowOff>
    </xdr:from>
    <xdr:to>
      <xdr:col>11</xdr:col>
      <xdr:colOff>266701</xdr:colOff>
      <xdr:row>30</xdr:row>
      <xdr:rowOff>47624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4</xdr:row>
      <xdr:rowOff>247650</xdr:rowOff>
    </xdr:from>
    <xdr:to>
      <xdr:col>7</xdr:col>
      <xdr:colOff>781050</xdr:colOff>
      <xdr:row>6</xdr:row>
      <xdr:rowOff>238125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48300" y="67627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4</xdr:row>
      <xdr:rowOff>38100</xdr:rowOff>
    </xdr:from>
    <xdr:to>
      <xdr:col>11</xdr:col>
      <xdr:colOff>266701</xdr:colOff>
      <xdr:row>30</xdr:row>
      <xdr:rowOff>47624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428625</xdr:colOff>
      <xdr:row>1</xdr:row>
      <xdr:rowOff>9525</xdr:rowOff>
    </xdr:from>
    <xdr:to>
      <xdr:col>11</xdr:col>
      <xdr:colOff>600075</xdr:colOff>
      <xdr:row>6</xdr:row>
      <xdr:rowOff>57150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00775" y="47625"/>
          <a:ext cx="2400300" cy="504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tornowtobi/My%20Documents/Kulturen/mais/Aergebnisse%20Anke/K%20Demo_Dedelow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DE_Data"/>
      <sheetName val="TDE_Text"/>
      <sheetName val="TDE_Trait_Codes"/>
      <sheetName val="TDE_Languages"/>
      <sheetName val="Aussaatplan u. Bonituren"/>
      <sheetName val="TDE_Report"/>
      <sheetName val=" Marktleistung"/>
      <sheetName val="Scatterplot"/>
      <sheetName val="Säulengraph"/>
      <sheetName val="Tab"/>
      <sheetName val="KRZ"/>
    </sheetNames>
    <sheetDataSet>
      <sheetData sheetId="0">
        <row r="45">
          <cell r="J45">
            <v>31.5</v>
          </cell>
        </row>
        <row r="46">
          <cell r="J46">
            <v>34.299999999999997</v>
          </cell>
        </row>
        <row r="47">
          <cell r="J47">
            <v>37.299999999999997</v>
          </cell>
        </row>
        <row r="48">
          <cell r="J48">
            <v>34</v>
          </cell>
        </row>
        <row r="49">
          <cell r="J49">
            <v>33.700000000000003</v>
          </cell>
        </row>
        <row r="50">
          <cell r="J50">
            <v>33.6</v>
          </cell>
        </row>
        <row r="51">
          <cell r="J51">
            <v>33.1</v>
          </cell>
        </row>
        <row r="52">
          <cell r="J52">
            <v>35.700000000000003</v>
          </cell>
        </row>
        <row r="53">
          <cell r="J53">
            <v>35.799999999999997</v>
          </cell>
        </row>
        <row r="54">
          <cell r="J54">
            <v>35.5</v>
          </cell>
        </row>
        <row r="55">
          <cell r="J55">
            <v>34.700000000000003</v>
          </cell>
        </row>
        <row r="56">
          <cell r="J56">
            <v>34.700000000000003</v>
          </cell>
        </row>
        <row r="57">
          <cell r="J57">
            <v>37.299999999999997</v>
          </cell>
        </row>
        <row r="58">
          <cell r="J58">
            <v>35.299999999999997</v>
          </cell>
        </row>
        <row r="59">
          <cell r="J59">
            <v>40.1</v>
          </cell>
        </row>
        <row r="60">
          <cell r="J60">
            <v>37.1</v>
          </cell>
        </row>
        <row r="61">
          <cell r="J61">
            <v>40.1</v>
          </cell>
        </row>
        <row r="62">
          <cell r="J62">
            <v>36.799999999999997</v>
          </cell>
        </row>
        <row r="63">
          <cell r="J63">
            <v>39</v>
          </cell>
        </row>
        <row r="64">
          <cell r="J64">
            <v>44.7</v>
          </cell>
        </row>
        <row r="65">
          <cell r="J65">
            <v>43.7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S51" sqref="S51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2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13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/>
      <c r="F15" s="40"/>
      <c r="G15" s="40"/>
      <c r="H15" s="41"/>
      <c r="I15" s="42"/>
      <c r="J15" s="43"/>
      <c r="K15" s="44"/>
      <c r="L15" s="45"/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85337</v>
      </c>
      <c r="F22" s="40">
        <v>386.6</v>
      </c>
      <c r="G22" s="40">
        <v>6</v>
      </c>
      <c r="H22" s="41">
        <v>3780</v>
      </c>
      <c r="I22" s="42">
        <v>30.9</v>
      </c>
      <c r="J22" s="43">
        <f t="shared" ref="J22:J37" si="1">(H22*10/(F22*G22))</f>
        <v>16.295913088463525</v>
      </c>
      <c r="K22" s="44">
        <f t="shared" ref="K22:K37" si="2">ROUND(J22*(1-((I22-14)/86)),2)</f>
        <v>13.09</v>
      </c>
      <c r="L22" s="45">
        <f t="shared" ref="L22:L37" si="3">ROUND(J22*(1-((I22-15)/85)),2)</f>
        <v>13.25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85337</v>
      </c>
      <c r="F23" s="40">
        <v>381.6</v>
      </c>
      <c r="G23" s="40">
        <v>6</v>
      </c>
      <c r="H23" s="41">
        <v>3560</v>
      </c>
      <c r="I23" s="42">
        <v>30.9</v>
      </c>
      <c r="J23" s="43">
        <f t="shared" si="1"/>
        <v>15.548567435359885</v>
      </c>
      <c r="K23" s="44">
        <f t="shared" si="2"/>
        <v>12.49</v>
      </c>
      <c r="L23" s="45">
        <f t="shared" si="3"/>
        <v>12.64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85337</v>
      </c>
      <c r="F25" s="40">
        <v>376.6</v>
      </c>
      <c r="G25" s="40">
        <v>6</v>
      </c>
      <c r="H25" s="41">
        <v>3720</v>
      </c>
      <c r="I25" s="42">
        <v>32.200000000000003</v>
      </c>
      <c r="J25" s="43">
        <f t="shared" si="1"/>
        <v>16.463090812533189</v>
      </c>
      <c r="K25" s="44">
        <f t="shared" si="2"/>
        <v>12.98</v>
      </c>
      <c r="L25" s="45">
        <f t="shared" si="3"/>
        <v>13.13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85337</v>
      </c>
      <c r="F26" s="40">
        <v>366.6</v>
      </c>
      <c r="G26" s="40">
        <v>6</v>
      </c>
      <c r="H26" s="41">
        <v>3480</v>
      </c>
      <c r="I26" s="42">
        <v>29.8</v>
      </c>
      <c r="J26" s="43">
        <f t="shared" si="1"/>
        <v>15.82105837424986</v>
      </c>
      <c r="K26" s="44">
        <f t="shared" si="2"/>
        <v>12.91</v>
      </c>
      <c r="L26" s="45">
        <f t="shared" si="3"/>
        <v>13.07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39">
        <v>85337</v>
      </c>
      <c r="F28" s="40">
        <v>366.6</v>
      </c>
      <c r="G28" s="40">
        <v>6</v>
      </c>
      <c r="H28" s="41">
        <v>3080</v>
      </c>
      <c r="I28" s="42">
        <v>30</v>
      </c>
      <c r="J28" s="43">
        <f t="shared" si="1"/>
        <v>14.002545917439532</v>
      </c>
      <c r="K28" s="44">
        <f t="shared" si="2"/>
        <v>11.4</v>
      </c>
      <c r="L28" s="45">
        <f t="shared" si="3"/>
        <v>11.53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85337</v>
      </c>
      <c r="F30" s="40">
        <v>365</v>
      </c>
      <c r="G30" s="40">
        <v>6</v>
      </c>
      <c r="H30" s="41">
        <v>3470</v>
      </c>
      <c r="I30" s="42">
        <v>30.3</v>
      </c>
      <c r="J30" s="43">
        <f t="shared" si="1"/>
        <v>15.844748858447488</v>
      </c>
      <c r="K30" s="44">
        <f t="shared" si="2"/>
        <v>12.84</v>
      </c>
      <c r="L30" s="45">
        <f t="shared" si="3"/>
        <v>12.99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85337</v>
      </c>
      <c r="F32" s="40">
        <v>363.3</v>
      </c>
      <c r="G32" s="40">
        <v>6</v>
      </c>
      <c r="H32" s="41">
        <v>3180</v>
      </c>
      <c r="I32" s="42">
        <v>28.3</v>
      </c>
      <c r="J32" s="43">
        <f t="shared" si="1"/>
        <v>14.588494357280483</v>
      </c>
      <c r="K32" s="44">
        <f t="shared" si="2"/>
        <v>12.16</v>
      </c>
      <c r="L32" s="45">
        <f t="shared" si="3"/>
        <v>12.31</v>
      </c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39">
        <v>85337</v>
      </c>
      <c r="F34" s="40">
        <v>363.3</v>
      </c>
      <c r="G34" s="40">
        <v>6</v>
      </c>
      <c r="H34" s="41">
        <v>3740</v>
      </c>
      <c r="I34" s="42">
        <v>31</v>
      </c>
      <c r="J34" s="43">
        <f t="shared" si="1"/>
        <v>17.157537388751262</v>
      </c>
      <c r="K34" s="44">
        <f t="shared" si="2"/>
        <v>13.77</v>
      </c>
      <c r="L34" s="45">
        <f t="shared" si="3"/>
        <v>13.93</v>
      </c>
    </row>
    <row r="35" spans="3:12" ht="15">
      <c r="C35" s="51">
        <v>25</v>
      </c>
      <c r="D35" s="53" t="s">
        <v>51</v>
      </c>
      <c r="E35" s="54"/>
      <c r="F35" s="40"/>
      <c r="G35" s="40"/>
      <c r="H35" s="41"/>
      <c r="I35" s="42"/>
      <c r="J35" s="43"/>
      <c r="K35" s="44"/>
      <c r="L35" s="45"/>
    </row>
    <row r="36" spans="3:12" ht="15">
      <c r="C36" s="51">
        <v>26</v>
      </c>
      <c r="D36" s="55" t="s">
        <v>52</v>
      </c>
      <c r="E36" s="39">
        <v>85337</v>
      </c>
      <c r="F36" s="40">
        <v>361.6</v>
      </c>
      <c r="G36" s="40">
        <v>6</v>
      </c>
      <c r="H36" s="41">
        <v>3420</v>
      </c>
      <c r="I36" s="42">
        <v>32.299999999999997</v>
      </c>
      <c r="J36" s="43">
        <f t="shared" si="1"/>
        <v>15.763274336283184</v>
      </c>
      <c r="K36" s="44">
        <f t="shared" si="2"/>
        <v>12.41</v>
      </c>
      <c r="L36" s="45">
        <f t="shared" si="3"/>
        <v>12.55</v>
      </c>
    </row>
    <row r="37" spans="3:12" ht="15">
      <c r="C37" s="51">
        <v>27</v>
      </c>
      <c r="D37" s="53" t="s">
        <v>53</v>
      </c>
      <c r="E37" s="39">
        <v>85337</v>
      </c>
      <c r="F37" s="40">
        <v>360</v>
      </c>
      <c r="G37" s="40">
        <v>6</v>
      </c>
      <c r="H37" s="41">
        <v>3760</v>
      </c>
      <c r="I37" s="42">
        <v>37.6</v>
      </c>
      <c r="J37" s="43">
        <f t="shared" si="1"/>
        <v>17.407407407407408</v>
      </c>
      <c r="K37" s="44">
        <f t="shared" si="2"/>
        <v>12.63</v>
      </c>
      <c r="L37" s="45">
        <f t="shared" si="3"/>
        <v>12.78</v>
      </c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31.330000000000005</v>
      </c>
      <c r="J40" s="70">
        <f t="shared" ref="J40:L40" si="4">AVERAGE(J11:J39)</f>
        <v>15.889263797621584</v>
      </c>
      <c r="K40" s="70">
        <f t="shared" si="4"/>
        <v>12.667999999999997</v>
      </c>
      <c r="L40" s="70">
        <f t="shared" si="4"/>
        <v>12.817999999999998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9" sqref="D49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71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72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/>
      <c r="F15" s="40"/>
      <c r="G15" s="40"/>
      <c r="H15" s="41"/>
      <c r="I15" s="42"/>
      <c r="J15" s="43"/>
      <c r="K15" s="44"/>
      <c r="L15" s="45"/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/>
      <c r="F22" s="40"/>
      <c r="G22" s="40"/>
      <c r="H22" s="41"/>
      <c r="I22" s="42"/>
      <c r="J22" s="43"/>
      <c r="K22" s="44"/>
      <c r="L22" s="45"/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84000</v>
      </c>
      <c r="F23" s="40">
        <v>188</v>
      </c>
      <c r="G23" s="40">
        <v>6</v>
      </c>
      <c r="H23" s="41">
        <v>1479</v>
      </c>
      <c r="I23" s="42">
        <v>28.8</v>
      </c>
      <c r="J23" s="43">
        <f t="shared" ref="J23:J38" si="1">(H23*10/(F23*G23))</f>
        <v>13.111702127659575</v>
      </c>
      <c r="K23" s="44">
        <f t="shared" ref="K23:K38" si="2">ROUND(J23*(1-((I23-14)/86)),2)</f>
        <v>10.86</v>
      </c>
      <c r="L23" s="45">
        <f t="shared" ref="L23:L38" si="3">ROUND(J23*(1-((I23-15)/85)),2)</f>
        <v>10.98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85000</v>
      </c>
      <c r="F25" s="40">
        <v>188</v>
      </c>
      <c r="G25" s="40">
        <v>6</v>
      </c>
      <c r="H25" s="41">
        <v>1580</v>
      </c>
      <c r="I25" s="42">
        <v>30</v>
      </c>
      <c r="J25" s="43">
        <f t="shared" si="1"/>
        <v>14.00709219858156</v>
      </c>
      <c r="K25" s="44">
        <f t="shared" si="2"/>
        <v>11.4</v>
      </c>
      <c r="L25" s="45">
        <f t="shared" si="3"/>
        <v>11.54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85000</v>
      </c>
      <c r="F26" s="40">
        <v>188</v>
      </c>
      <c r="G26" s="40">
        <v>6</v>
      </c>
      <c r="H26" s="41">
        <v>1530</v>
      </c>
      <c r="I26" s="42">
        <v>29</v>
      </c>
      <c r="J26" s="43">
        <f t="shared" si="1"/>
        <v>13.563829787234043</v>
      </c>
      <c r="K26" s="44">
        <f t="shared" si="2"/>
        <v>11.2</v>
      </c>
      <c r="L26" s="45">
        <f t="shared" si="3"/>
        <v>11.33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39">
        <v>84000</v>
      </c>
      <c r="F28" s="40">
        <v>188</v>
      </c>
      <c r="G28" s="40">
        <v>6</v>
      </c>
      <c r="H28" s="41">
        <v>1520</v>
      </c>
      <c r="I28" s="42">
        <v>28.1</v>
      </c>
      <c r="J28" s="43">
        <f t="shared" si="1"/>
        <v>13.475177304964539</v>
      </c>
      <c r="K28" s="44">
        <f t="shared" si="2"/>
        <v>11.27</v>
      </c>
      <c r="L28" s="45">
        <f t="shared" si="3"/>
        <v>11.4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84000</v>
      </c>
      <c r="F30" s="40">
        <v>188</v>
      </c>
      <c r="G30" s="40">
        <v>6</v>
      </c>
      <c r="H30" s="41">
        <v>1520</v>
      </c>
      <c r="I30" s="42">
        <v>27.8</v>
      </c>
      <c r="J30" s="43">
        <f t="shared" si="1"/>
        <v>13.475177304964539</v>
      </c>
      <c r="K30" s="44">
        <f t="shared" si="2"/>
        <v>11.31</v>
      </c>
      <c r="L30" s="45">
        <f t="shared" si="3"/>
        <v>11.45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83000</v>
      </c>
      <c r="F32" s="40">
        <v>188</v>
      </c>
      <c r="G32" s="40">
        <v>6</v>
      </c>
      <c r="H32" s="41">
        <v>1430</v>
      </c>
      <c r="I32" s="42">
        <v>28.5</v>
      </c>
      <c r="J32" s="43">
        <f t="shared" si="1"/>
        <v>12.677304964539006</v>
      </c>
      <c r="K32" s="44">
        <f t="shared" si="2"/>
        <v>10.54</v>
      </c>
      <c r="L32" s="45">
        <f t="shared" si="3"/>
        <v>10.66</v>
      </c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39">
        <v>85000</v>
      </c>
      <c r="F34" s="40">
        <v>188</v>
      </c>
      <c r="G34" s="40">
        <v>6</v>
      </c>
      <c r="H34" s="41">
        <v>1553</v>
      </c>
      <c r="I34" s="42">
        <v>27.7</v>
      </c>
      <c r="J34" s="43">
        <f t="shared" si="1"/>
        <v>13.7677304964539</v>
      </c>
      <c r="K34" s="44">
        <f t="shared" si="2"/>
        <v>11.57</v>
      </c>
      <c r="L34" s="45">
        <f t="shared" si="3"/>
        <v>11.71</v>
      </c>
    </row>
    <row r="35" spans="3:12" ht="15">
      <c r="C35" s="51">
        <v>25</v>
      </c>
      <c r="D35" s="53" t="s">
        <v>51</v>
      </c>
      <c r="E35" s="39">
        <v>85000</v>
      </c>
      <c r="F35" s="40">
        <v>188</v>
      </c>
      <c r="G35" s="40">
        <v>6</v>
      </c>
      <c r="H35" s="41">
        <v>1336</v>
      </c>
      <c r="I35" s="42">
        <v>28</v>
      </c>
      <c r="J35" s="43">
        <f t="shared" si="1"/>
        <v>11.843971631205674</v>
      </c>
      <c r="K35" s="44">
        <f t="shared" si="2"/>
        <v>9.92</v>
      </c>
      <c r="L35" s="45">
        <f t="shared" si="3"/>
        <v>10.029999999999999</v>
      </c>
    </row>
    <row r="36" spans="3:12" ht="15">
      <c r="C36" s="51">
        <v>26</v>
      </c>
      <c r="D36" s="55" t="s">
        <v>52</v>
      </c>
      <c r="E36" s="39">
        <v>85000</v>
      </c>
      <c r="F36" s="40">
        <v>188</v>
      </c>
      <c r="G36" s="40">
        <v>6</v>
      </c>
      <c r="H36" s="41">
        <v>1550</v>
      </c>
      <c r="I36" s="42">
        <v>29</v>
      </c>
      <c r="J36" s="43">
        <f t="shared" si="1"/>
        <v>13.74113475177305</v>
      </c>
      <c r="K36" s="44">
        <f t="shared" si="2"/>
        <v>11.34</v>
      </c>
      <c r="L36" s="45">
        <f t="shared" si="3"/>
        <v>11.48</v>
      </c>
    </row>
    <row r="37" spans="3:12" ht="15">
      <c r="C37" s="51">
        <v>27</v>
      </c>
      <c r="D37" s="53" t="s">
        <v>53</v>
      </c>
      <c r="E37" s="39">
        <v>84000</v>
      </c>
      <c r="F37" s="40">
        <v>188</v>
      </c>
      <c r="G37" s="40">
        <v>6</v>
      </c>
      <c r="H37" s="41">
        <v>1690</v>
      </c>
      <c r="I37" s="42">
        <v>31.3</v>
      </c>
      <c r="J37" s="43">
        <f t="shared" si="1"/>
        <v>14.9822695035461</v>
      </c>
      <c r="K37" s="44">
        <f t="shared" si="2"/>
        <v>11.97</v>
      </c>
      <c r="L37" s="45">
        <f t="shared" si="3"/>
        <v>12.11</v>
      </c>
    </row>
    <row r="38" spans="3:12" ht="15">
      <c r="C38" s="51">
        <v>28</v>
      </c>
      <c r="D38" s="55" t="s">
        <v>54</v>
      </c>
      <c r="E38" s="39">
        <v>84000</v>
      </c>
      <c r="F38" s="40">
        <v>188</v>
      </c>
      <c r="G38" s="40">
        <v>6</v>
      </c>
      <c r="H38" s="41">
        <v>1490</v>
      </c>
      <c r="I38" s="42">
        <v>31</v>
      </c>
      <c r="J38" s="43">
        <f t="shared" si="1"/>
        <v>13.209219858156029</v>
      </c>
      <c r="K38" s="44">
        <f t="shared" si="2"/>
        <v>10.6</v>
      </c>
      <c r="L38" s="45">
        <f t="shared" si="3"/>
        <v>10.72</v>
      </c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29.018181818181816</v>
      </c>
      <c r="J40" s="70">
        <f t="shared" ref="J40:L40" si="4">AVERAGE(J11:J39)</f>
        <v>13.441328175370726</v>
      </c>
      <c r="K40" s="70">
        <f t="shared" si="4"/>
        <v>11.089090909090906</v>
      </c>
      <c r="L40" s="70">
        <f t="shared" si="4"/>
        <v>11.219090909090909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26"/>
  <sheetViews>
    <sheetView workbookViewId="0">
      <selection activeCell="G36" sqref="G36"/>
    </sheetView>
  </sheetViews>
  <sheetFormatPr defaultRowHeight="12.75"/>
  <cols>
    <col min="2" max="2" width="26.5703125" customWidth="1"/>
    <col min="3" max="3" width="13.28515625" bestFit="1" customWidth="1"/>
    <col min="4" max="4" width="14.5703125" customWidth="1"/>
    <col min="5" max="5" width="13" customWidth="1"/>
    <col min="6" max="6" width="16.140625" customWidth="1"/>
    <col min="7" max="7" width="13.28515625" customWidth="1"/>
    <col min="8" max="8" width="12.7109375" customWidth="1"/>
  </cols>
  <sheetData>
    <row r="1" spans="1:8" ht="3" customHeight="1"/>
    <row r="2" spans="1:8" ht="3.75" customHeight="1"/>
    <row r="3" spans="1:8" ht="4.5" customHeight="1">
      <c r="B3" s="1"/>
    </row>
    <row r="4" spans="1:8" ht="22.5">
      <c r="B4" s="79" t="s">
        <v>73</v>
      </c>
    </row>
    <row r="5" spans="1:8" ht="20.25">
      <c r="B5" s="80" t="s">
        <v>74</v>
      </c>
    </row>
    <row r="6" spans="1:8" ht="20.25">
      <c r="B6" s="80" t="s">
        <v>75</v>
      </c>
    </row>
    <row r="7" spans="1:8" ht="20.25">
      <c r="B7" s="80" t="s">
        <v>76</v>
      </c>
    </row>
    <row r="8" spans="1:8" ht="16.5" thickBot="1">
      <c r="A8" s="5"/>
      <c r="B8" s="81" t="s">
        <v>77</v>
      </c>
    </row>
    <row r="9" spans="1:8" ht="15">
      <c r="B9" s="82" t="s">
        <v>3</v>
      </c>
      <c r="C9" s="83"/>
      <c r="D9" s="83" t="s">
        <v>78</v>
      </c>
      <c r="E9" s="83" t="s">
        <v>79</v>
      </c>
      <c r="F9" s="83" t="s">
        <v>80</v>
      </c>
      <c r="G9" s="83" t="s">
        <v>81</v>
      </c>
      <c r="H9" s="84" t="s">
        <v>82</v>
      </c>
    </row>
    <row r="10" spans="1:8" ht="18.75" thickBot="1">
      <c r="A10" s="6"/>
      <c r="B10" s="85" t="s">
        <v>15</v>
      </c>
      <c r="C10" s="86" t="s">
        <v>83</v>
      </c>
      <c r="D10" s="87" t="s">
        <v>84</v>
      </c>
      <c r="E10" s="88" t="s">
        <v>85</v>
      </c>
      <c r="F10" s="89" t="s">
        <v>86</v>
      </c>
      <c r="G10" s="90" t="s">
        <v>23</v>
      </c>
      <c r="H10" s="91" t="s">
        <v>87</v>
      </c>
    </row>
    <row r="11" spans="1:8" ht="18.75" thickBot="1">
      <c r="B11" s="180" t="s">
        <v>88</v>
      </c>
      <c r="C11" s="181">
        <v>230</v>
      </c>
      <c r="D11" s="93">
        <v>7</v>
      </c>
      <c r="E11" s="94">
        <v>82143</v>
      </c>
      <c r="F11" s="95">
        <v>27.657142857142855</v>
      </c>
      <c r="G11" s="99">
        <v>10.904285714285715</v>
      </c>
      <c r="H11" s="182">
        <v>12.47</v>
      </c>
    </row>
    <row r="12" spans="1:8" ht="18.75" thickBot="1">
      <c r="B12" s="183" t="s">
        <v>89</v>
      </c>
      <c r="C12" s="157">
        <v>230</v>
      </c>
      <c r="D12" s="93">
        <v>2</v>
      </c>
      <c r="E12" s="94">
        <v>81333.5</v>
      </c>
      <c r="F12" s="95">
        <v>25.65</v>
      </c>
      <c r="G12" s="99">
        <v>12.370000000000001</v>
      </c>
      <c r="H12" s="182">
        <v>13.46</v>
      </c>
    </row>
    <row r="13" spans="1:8" ht="18.75" thickBot="1">
      <c r="B13" s="183" t="s">
        <v>90</v>
      </c>
      <c r="C13" s="156">
        <v>230</v>
      </c>
      <c r="D13" s="93">
        <v>2</v>
      </c>
      <c r="E13" s="94">
        <v>82667</v>
      </c>
      <c r="F13" s="95">
        <v>26.805</v>
      </c>
      <c r="G13" s="99">
        <v>11.035</v>
      </c>
      <c r="H13" s="182">
        <v>11.78</v>
      </c>
    </row>
    <row r="14" spans="1:8" ht="18.75" thickBot="1">
      <c r="B14" s="184" t="s">
        <v>91</v>
      </c>
      <c r="C14" s="98">
        <v>240</v>
      </c>
      <c r="D14" s="176">
        <v>7</v>
      </c>
      <c r="E14" s="177">
        <v>82095.857142857145</v>
      </c>
      <c r="F14" s="178">
        <v>29.685714285714283</v>
      </c>
      <c r="G14" s="179">
        <v>11.847142857142856</v>
      </c>
      <c r="H14" s="185">
        <v>13.25</v>
      </c>
    </row>
    <row r="15" spans="1:8" ht="18.75" thickBot="1">
      <c r="B15" s="184" t="s">
        <v>92</v>
      </c>
      <c r="C15" s="98">
        <v>260</v>
      </c>
      <c r="D15" s="176">
        <v>9</v>
      </c>
      <c r="E15" s="177">
        <v>84556.111111111109</v>
      </c>
      <c r="F15" s="178">
        <v>29.459999999999997</v>
      </c>
      <c r="G15" s="179">
        <v>11.399000000000001</v>
      </c>
      <c r="H15" s="185">
        <v>12.64</v>
      </c>
    </row>
    <row r="16" spans="1:8" ht="18.75" thickBot="1">
      <c r="B16" s="184" t="s">
        <v>93</v>
      </c>
      <c r="C16" s="98">
        <v>270</v>
      </c>
      <c r="D16" s="176">
        <v>10</v>
      </c>
      <c r="E16" s="177">
        <v>82867.100000000006</v>
      </c>
      <c r="F16" s="178">
        <v>28.5</v>
      </c>
      <c r="G16" s="179">
        <v>12.407</v>
      </c>
      <c r="H16" s="185">
        <v>13.44</v>
      </c>
    </row>
    <row r="17" spans="2:8" ht="18.75" thickBot="1">
      <c r="B17" s="141" t="s">
        <v>94</v>
      </c>
      <c r="C17" s="158">
        <v>270</v>
      </c>
      <c r="D17" s="93">
        <v>10</v>
      </c>
      <c r="E17" s="94">
        <v>83133.8</v>
      </c>
      <c r="F17" s="95">
        <v>27.660000000000004</v>
      </c>
      <c r="G17" s="99">
        <v>12.474</v>
      </c>
      <c r="H17" s="182">
        <v>13.95</v>
      </c>
    </row>
    <row r="18" spans="2:8" ht="18.75" thickBot="1">
      <c r="B18" s="141" t="s">
        <v>95</v>
      </c>
      <c r="C18" s="96">
        <v>280</v>
      </c>
      <c r="D18" s="93">
        <v>8</v>
      </c>
      <c r="E18" s="94">
        <v>83125.5</v>
      </c>
      <c r="F18" s="95">
        <v>27.287500000000001</v>
      </c>
      <c r="G18" s="99">
        <v>11.14625</v>
      </c>
      <c r="H18" s="182">
        <v>12.1</v>
      </c>
    </row>
    <row r="19" spans="2:8" ht="18.75" thickBot="1">
      <c r="B19" s="141" t="s">
        <v>96</v>
      </c>
      <c r="C19" s="96">
        <v>270</v>
      </c>
      <c r="D19" s="93">
        <v>9</v>
      </c>
      <c r="E19" s="94">
        <v>82259.777777777781</v>
      </c>
      <c r="F19" s="95">
        <v>27.488888888888894</v>
      </c>
      <c r="G19" s="99">
        <v>12.078888888888891</v>
      </c>
      <c r="H19" s="182">
        <v>12.99</v>
      </c>
    </row>
    <row r="20" spans="2:8" ht="18.75" thickBot="1">
      <c r="B20" s="186" t="s">
        <v>97</v>
      </c>
      <c r="C20" s="98">
        <v>270</v>
      </c>
      <c r="D20" s="176">
        <v>9</v>
      </c>
      <c r="E20" s="177">
        <v>82519</v>
      </c>
      <c r="F20" s="178">
        <v>27</v>
      </c>
      <c r="G20" s="179">
        <v>11.578888888888889</v>
      </c>
      <c r="H20" s="185">
        <v>12.78</v>
      </c>
    </row>
    <row r="21" spans="2:8" ht="18.75" thickBot="1">
      <c r="B21" s="187" t="s">
        <v>98</v>
      </c>
      <c r="C21" s="98">
        <v>270</v>
      </c>
      <c r="D21" s="176">
        <v>9</v>
      </c>
      <c r="E21" s="177">
        <v>83556</v>
      </c>
      <c r="F21" s="178">
        <v>27.911111111111111</v>
      </c>
      <c r="G21" s="179">
        <v>12.712222222222225</v>
      </c>
      <c r="H21" s="185">
        <v>13.93</v>
      </c>
    </row>
    <row r="22" spans="2:8" ht="18.75" thickBot="1">
      <c r="B22" s="188" t="s">
        <v>99</v>
      </c>
      <c r="C22" s="98">
        <v>270</v>
      </c>
      <c r="D22" s="176">
        <v>6</v>
      </c>
      <c r="E22" s="177">
        <v>83777.833333333328</v>
      </c>
      <c r="F22" s="178">
        <v>26.166666666666668</v>
      </c>
      <c r="G22" s="179">
        <v>11.82</v>
      </c>
      <c r="H22" s="185">
        <v>13.12</v>
      </c>
    </row>
    <row r="23" spans="2:8" ht="18.75" thickBot="1">
      <c r="B23" s="189" t="s">
        <v>100</v>
      </c>
      <c r="C23" s="96">
        <v>290</v>
      </c>
      <c r="D23" s="93">
        <v>7</v>
      </c>
      <c r="E23" s="94">
        <v>82143.428571428565</v>
      </c>
      <c r="F23" s="95">
        <v>29.514285714285712</v>
      </c>
      <c r="G23" s="99">
        <v>12.53857142857143</v>
      </c>
      <c r="H23" s="182">
        <v>13.21</v>
      </c>
    </row>
    <row r="24" spans="2:8" ht="18.75" thickBot="1">
      <c r="B24" s="190" t="s">
        <v>101</v>
      </c>
      <c r="C24" s="96">
        <v>270</v>
      </c>
      <c r="D24" s="93">
        <v>6</v>
      </c>
      <c r="E24" s="94">
        <v>82834</v>
      </c>
      <c r="F24" s="95">
        <v>32.1</v>
      </c>
      <c r="G24" s="99">
        <v>12.336666666666668</v>
      </c>
      <c r="H24" s="182">
        <v>12.88</v>
      </c>
    </row>
    <row r="25" spans="2:8" ht="18.75" thickBot="1">
      <c r="B25" s="191" t="s">
        <v>102</v>
      </c>
      <c r="C25" s="192">
        <v>280</v>
      </c>
      <c r="D25" s="193">
        <v>5</v>
      </c>
      <c r="E25" s="194">
        <v>82733.399999999994</v>
      </c>
      <c r="F25" s="195">
        <v>31.24</v>
      </c>
      <c r="G25" s="196">
        <v>11.638000000000002</v>
      </c>
      <c r="H25" s="197">
        <v>12.73</v>
      </c>
    </row>
    <row r="26" spans="2:8" ht="18">
      <c r="D26" s="103" t="s">
        <v>103</v>
      </c>
      <c r="E26" s="104">
        <f>AVERAGE(E11:E25)</f>
        <v>82783.020529100526</v>
      </c>
      <c r="F26" s="105">
        <f>AVERAGE(F11:F25)</f>
        <v>28.275087301587305</v>
      </c>
      <c r="G26" s="106">
        <f>AVERAGE(G11:G25)</f>
        <v>11.885727777777779</v>
      </c>
      <c r="H26" s="106">
        <f>AVERAGE(H11:H25)</f>
        <v>12.981999999999999</v>
      </c>
    </row>
  </sheetData>
  <pageMargins left="0.75" right="0.75" top="1" bottom="1" header="0.5" footer="0.5"/>
  <pageSetup paperSize="9" orientation="landscape" horizontalDpi="300" verticalDpi="3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8:M54"/>
  <sheetViews>
    <sheetView zoomScaleNormal="100" workbookViewId="0">
      <selection activeCell="R18" sqref="R18"/>
    </sheetView>
  </sheetViews>
  <sheetFormatPr defaultRowHeight="15"/>
  <cols>
    <col min="1" max="1" width="21" style="107" customWidth="1"/>
    <col min="2" max="2" width="13" style="107" customWidth="1"/>
    <col min="3" max="3" width="13.28515625" style="107" bestFit="1" customWidth="1"/>
    <col min="4" max="4" width="9.85546875" style="107" bestFit="1" customWidth="1"/>
    <col min="5" max="5" width="13" style="107" customWidth="1"/>
    <col min="6" max="6" width="10.140625" style="107" customWidth="1"/>
    <col min="7" max="8" width="14.85546875" style="107" bestFit="1" customWidth="1"/>
    <col min="9" max="16384" width="9.140625" style="107"/>
  </cols>
  <sheetData>
    <row r="8" spans="2:13" ht="15.75" thickBot="1"/>
    <row r="9" spans="2:13">
      <c r="B9" s="108"/>
      <c r="C9" s="109"/>
      <c r="D9" s="109"/>
      <c r="E9" s="109"/>
      <c r="F9" s="109"/>
      <c r="G9" s="109"/>
      <c r="H9" s="110"/>
    </row>
    <row r="10" spans="2:13">
      <c r="B10" s="111"/>
      <c r="C10" s="112"/>
      <c r="D10" s="112"/>
      <c r="E10" s="112"/>
      <c r="F10" s="112"/>
      <c r="G10" s="112"/>
      <c r="H10" s="113"/>
    </row>
    <row r="11" spans="2:13" ht="18">
      <c r="B11" s="111"/>
      <c r="C11" s="114"/>
      <c r="D11" s="112"/>
      <c r="E11" s="112"/>
      <c r="F11" s="112"/>
      <c r="G11" s="115"/>
      <c r="H11" s="116"/>
      <c r="L11" s="112"/>
      <c r="M11" s="112"/>
    </row>
    <row r="12" spans="2:13" ht="18">
      <c r="B12" s="111"/>
      <c r="C12" s="114"/>
      <c r="D12" s="112"/>
      <c r="E12" s="112"/>
      <c r="F12" s="112"/>
      <c r="G12" s="115"/>
      <c r="H12" s="116"/>
      <c r="L12" s="112"/>
      <c r="M12" s="112"/>
    </row>
    <row r="13" spans="2:13" ht="18">
      <c r="B13" s="111"/>
      <c r="C13" s="114"/>
      <c r="D13" s="112"/>
      <c r="E13" s="112"/>
      <c r="F13" s="112"/>
      <c r="G13" s="115"/>
      <c r="H13" s="116"/>
    </row>
    <row r="14" spans="2:13" ht="18">
      <c r="B14" s="111"/>
      <c r="C14" s="114"/>
      <c r="D14" s="112"/>
      <c r="E14" s="112"/>
      <c r="F14" s="112"/>
      <c r="G14" s="115"/>
      <c r="H14" s="116"/>
    </row>
    <row r="15" spans="2:13" ht="18">
      <c r="B15" s="111"/>
      <c r="C15" s="114"/>
      <c r="D15" s="112"/>
      <c r="E15" s="112"/>
      <c r="F15" s="112"/>
      <c r="G15" s="115"/>
      <c r="H15" s="116"/>
    </row>
    <row r="16" spans="2:13" ht="18">
      <c r="B16" s="111"/>
      <c r="C16" s="114"/>
      <c r="D16" s="112"/>
      <c r="E16" s="112"/>
      <c r="F16" s="112"/>
      <c r="G16" s="115"/>
      <c r="H16" s="116"/>
    </row>
    <row r="17" spans="1:8" ht="18">
      <c r="B17" s="111"/>
      <c r="C17" s="114"/>
      <c r="D17" s="112"/>
      <c r="E17" s="112"/>
      <c r="F17" s="112"/>
      <c r="G17" s="115"/>
      <c r="H17" s="116"/>
    </row>
    <row r="18" spans="1:8" ht="18">
      <c r="B18" s="111"/>
      <c r="C18" s="114"/>
      <c r="D18" s="112"/>
      <c r="E18" s="112"/>
      <c r="F18" s="112"/>
      <c r="G18" s="115"/>
      <c r="H18" s="116"/>
    </row>
    <row r="19" spans="1:8" ht="18">
      <c r="B19" s="111"/>
      <c r="C19" s="114"/>
      <c r="D19" s="112"/>
      <c r="E19" s="112"/>
      <c r="F19" s="112"/>
      <c r="G19" s="115"/>
      <c r="H19" s="116"/>
    </row>
    <row r="20" spans="1:8" ht="18">
      <c r="B20" s="111"/>
      <c r="C20" s="114"/>
      <c r="D20" s="112"/>
      <c r="E20" s="112"/>
      <c r="F20" s="112"/>
      <c r="G20" s="115"/>
      <c r="H20" s="116"/>
    </row>
    <row r="21" spans="1:8" ht="18.75" thickBot="1">
      <c r="B21" s="117"/>
      <c r="C21" s="118"/>
      <c r="D21" s="119"/>
      <c r="E21" s="119"/>
      <c r="F21" s="119"/>
      <c r="G21" s="120"/>
      <c r="H21" s="121"/>
    </row>
    <row r="22" spans="1:8" ht="18">
      <c r="D22" s="122"/>
      <c r="E22" s="123"/>
      <c r="F22" s="124"/>
      <c r="G22" s="125"/>
      <c r="H22" s="125"/>
    </row>
    <row r="32" spans="1:8">
      <c r="A32" s="126"/>
    </row>
    <row r="33" spans="1:11">
      <c r="A33" s="127"/>
    </row>
    <row r="36" spans="1:11" ht="20.25">
      <c r="A36" s="128" t="s">
        <v>163</v>
      </c>
      <c r="B36" s="129"/>
      <c r="C36" s="130"/>
      <c r="D36" s="131"/>
      <c r="E36" s="129"/>
      <c r="F36" s="129"/>
    </row>
    <row r="37" spans="1:11">
      <c r="A37" s="132"/>
      <c r="B37" s="129"/>
      <c r="C37" s="129"/>
      <c r="D37" s="129"/>
      <c r="E37" s="129"/>
      <c r="F37" s="129"/>
    </row>
    <row r="38" spans="1:11">
      <c r="A38" s="129"/>
      <c r="B38" s="129"/>
      <c r="C38" s="129"/>
      <c r="D38" s="129"/>
      <c r="E38" s="129"/>
      <c r="F38" s="129"/>
    </row>
    <row r="39" spans="1:11" s="134" customFormat="1" ht="31.5" customHeight="1">
      <c r="A39" s="133" t="s">
        <v>15</v>
      </c>
      <c r="B39" s="133" t="s">
        <v>104</v>
      </c>
      <c r="C39" s="133" t="s">
        <v>105</v>
      </c>
      <c r="D39" s="133"/>
      <c r="E39" s="133" t="s">
        <v>105</v>
      </c>
      <c r="F39" s="133" t="s">
        <v>104</v>
      </c>
    </row>
    <row r="40" spans="1:11" ht="20.25">
      <c r="A40" s="97" t="s">
        <v>88</v>
      </c>
      <c r="B40" s="162"/>
      <c r="C40" s="162"/>
      <c r="D40" s="163"/>
      <c r="E40" s="168">
        <v>10.904285714285715</v>
      </c>
      <c r="F40" s="169">
        <v>27.657142857142855</v>
      </c>
      <c r="H40" s="136"/>
      <c r="I40" s="137"/>
      <c r="J40" s="138"/>
      <c r="K40" s="139"/>
    </row>
    <row r="41" spans="1:11" ht="20.25">
      <c r="A41" s="97" t="s">
        <v>89</v>
      </c>
      <c r="B41" s="162"/>
      <c r="C41" s="162"/>
      <c r="D41" s="163"/>
      <c r="E41" s="168">
        <v>12.370000000000001</v>
      </c>
      <c r="F41" s="169">
        <v>25.65</v>
      </c>
      <c r="H41" s="136"/>
      <c r="I41" s="137"/>
      <c r="J41" s="138"/>
      <c r="K41" s="139"/>
    </row>
    <row r="42" spans="1:11" ht="20.25">
      <c r="A42" s="97" t="s">
        <v>90</v>
      </c>
      <c r="B42" s="162"/>
      <c r="C42" s="162"/>
      <c r="D42" s="163"/>
      <c r="E42" s="168">
        <v>11.035</v>
      </c>
      <c r="F42" s="169">
        <v>26.805</v>
      </c>
      <c r="H42" s="136"/>
      <c r="I42" s="137"/>
      <c r="J42" s="138"/>
      <c r="K42" s="139"/>
    </row>
    <row r="43" spans="1:11" ht="20.25">
      <c r="A43" s="92" t="s">
        <v>91</v>
      </c>
      <c r="B43" s="162"/>
      <c r="C43" s="162"/>
      <c r="D43" s="163"/>
      <c r="E43" s="168">
        <v>11.847142857142856</v>
      </c>
      <c r="F43" s="169">
        <v>29.685714285714283</v>
      </c>
      <c r="H43" s="136"/>
      <c r="I43" s="137"/>
      <c r="J43" s="138"/>
      <c r="K43" s="139"/>
    </row>
    <row r="44" spans="1:11" ht="20.25">
      <c r="A44" s="92" t="s">
        <v>92</v>
      </c>
      <c r="B44" s="162"/>
      <c r="C44" s="162"/>
      <c r="D44" s="163"/>
      <c r="E44" s="168">
        <v>11.399000000000001</v>
      </c>
      <c r="F44" s="169">
        <v>29.459999999999997</v>
      </c>
      <c r="H44" s="136"/>
      <c r="I44" s="137"/>
      <c r="J44" s="138"/>
      <c r="K44" s="139"/>
    </row>
    <row r="45" spans="1:11" ht="20.25">
      <c r="A45" s="92" t="s">
        <v>93</v>
      </c>
      <c r="B45" s="162"/>
      <c r="C45" s="162"/>
      <c r="D45" s="163"/>
      <c r="E45" s="168">
        <v>12.407</v>
      </c>
      <c r="F45" s="169">
        <v>28.5</v>
      </c>
      <c r="H45" s="136"/>
      <c r="I45" s="137"/>
      <c r="J45" s="138"/>
      <c r="K45" s="139"/>
    </row>
    <row r="46" spans="1:11" ht="20.25">
      <c r="A46" s="92" t="s">
        <v>94</v>
      </c>
      <c r="B46" s="162"/>
      <c r="C46" s="162"/>
      <c r="D46" s="163"/>
      <c r="E46" s="168">
        <v>12.474</v>
      </c>
      <c r="F46" s="169">
        <v>27.660000000000004</v>
      </c>
      <c r="H46" s="136"/>
      <c r="I46" s="137"/>
      <c r="J46" s="138"/>
      <c r="K46" s="139"/>
    </row>
    <row r="47" spans="1:11" ht="20.25">
      <c r="A47" s="92" t="s">
        <v>95</v>
      </c>
      <c r="B47" s="162"/>
      <c r="C47" s="162"/>
      <c r="D47" s="163"/>
      <c r="E47" s="168">
        <v>11.14625</v>
      </c>
      <c r="F47" s="169">
        <v>27.287500000000001</v>
      </c>
      <c r="H47" s="136"/>
      <c r="I47" s="137"/>
      <c r="J47" s="138"/>
      <c r="K47" s="139"/>
    </row>
    <row r="48" spans="1:11" ht="20.25">
      <c r="A48" s="92" t="s">
        <v>96</v>
      </c>
      <c r="B48" s="164"/>
      <c r="C48" s="164"/>
      <c r="D48" s="165"/>
      <c r="E48" s="168">
        <v>12.078888888888891</v>
      </c>
      <c r="F48" s="169">
        <v>27.488888888888894</v>
      </c>
    </row>
    <row r="49" spans="1:6" ht="20.25">
      <c r="A49" s="97" t="s">
        <v>97</v>
      </c>
      <c r="B49" s="166"/>
      <c r="C49" s="164"/>
      <c r="D49" s="165"/>
      <c r="E49" s="168">
        <v>11.578888888888889</v>
      </c>
      <c r="F49" s="169">
        <v>27</v>
      </c>
    </row>
    <row r="50" spans="1:6" ht="20.25">
      <c r="A50" s="100" t="s">
        <v>98</v>
      </c>
      <c r="B50" s="164"/>
      <c r="C50" s="164"/>
      <c r="D50" s="165"/>
      <c r="E50" s="168">
        <v>12.712222222222225</v>
      </c>
      <c r="F50" s="169">
        <v>27.911111111111111</v>
      </c>
    </row>
    <row r="51" spans="1:6" ht="20.25">
      <c r="A51" s="101" t="s">
        <v>99</v>
      </c>
      <c r="B51" s="167"/>
      <c r="C51" s="167"/>
      <c r="D51" s="165"/>
      <c r="E51" s="168">
        <v>11.82</v>
      </c>
      <c r="F51" s="169">
        <v>26.166666666666668</v>
      </c>
    </row>
    <row r="52" spans="1:6" ht="20.25">
      <c r="A52" s="102" t="s">
        <v>100</v>
      </c>
      <c r="B52" s="167"/>
      <c r="C52" s="167"/>
      <c r="D52" s="165"/>
      <c r="E52" s="168">
        <v>12.53857142857143</v>
      </c>
      <c r="F52" s="169">
        <v>29.514285714285712</v>
      </c>
    </row>
    <row r="53" spans="1:6" ht="18">
      <c r="A53" s="101" t="s">
        <v>101</v>
      </c>
      <c r="E53" s="172">
        <v>12.336666666666668</v>
      </c>
      <c r="F53" s="171">
        <v>32.1</v>
      </c>
    </row>
    <row r="54" spans="1:6" ht="18">
      <c r="A54" s="102" t="s">
        <v>102</v>
      </c>
      <c r="E54" s="172">
        <v>11.638000000000002</v>
      </c>
      <c r="F54" s="171">
        <v>31.24</v>
      </c>
    </row>
  </sheetData>
  <pageMargins left="0.70866141732283472" right="0.51181102362204722" top="0.82677165354330717" bottom="0.78740157480314965" header="0.51181102362204722" footer="0.51181102362204722"/>
  <pageSetup paperSize="9" scale="89" orientation="landscape" horizontalDpi="300" r:id="rId1"/>
  <headerFooter alignWithMargins="0">
    <oddHeader>&amp;L&amp;G&amp;CPage &amp;P</oddHeader>
    <oddFooter>&amp;L&amp;D&amp;T&amp;R&amp;F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9" sqref="D49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106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107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88000</v>
      </c>
      <c r="F15" s="40">
        <v>9</v>
      </c>
      <c r="G15" s="40">
        <v>196</v>
      </c>
      <c r="H15" s="41">
        <v>1730</v>
      </c>
      <c r="I15" s="42">
        <v>24.8</v>
      </c>
      <c r="J15" s="43">
        <f t="shared" ref="J15:J36" si="1">(H15*10/(F15*G15))</f>
        <v>9.8072562358276638</v>
      </c>
      <c r="K15" s="44">
        <f t="shared" ref="K15:K36" si="2">ROUND(J15*(1-((I15-14)/86)),2)</f>
        <v>8.58</v>
      </c>
      <c r="L15" s="45">
        <f t="shared" ref="L15:L36" si="3">ROUND(J15*(1-((I15-15)/85)),2)</f>
        <v>8.68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88000</v>
      </c>
      <c r="F22" s="40">
        <v>9</v>
      </c>
      <c r="G22" s="40">
        <v>196</v>
      </c>
      <c r="H22" s="41">
        <v>2354</v>
      </c>
      <c r="I22" s="42">
        <v>28</v>
      </c>
      <c r="J22" s="43">
        <f t="shared" si="1"/>
        <v>13.344671201814059</v>
      </c>
      <c r="K22" s="44">
        <f t="shared" si="2"/>
        <v>11.17</v>
      </c>
      <c r="L22" s="45">
        <f t="shared" si="3"/>
        <v>11.3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87000</v>
      </c>
      <c r="F23" s="40">
        <v>9</v>
      </c>
      <c r="G23" s="40">
        <v>196</v>
      </c>
      <c r="H23" s="41">
        <v>2333</v>
      </c>
      <c r="I23" s="42">
        <v>27.3</v>
      </c>
      <c r="J23" s="43">
        <f t="shared" si="1"/>
        <v>13.22562358276644</v>
      </c>
      <c r="K23" s="44">
        <f t="shared" si="2"/>
        <v>11.18</v>
      </c>
      <c r="L23" s="45">
        <f t="shared" si="3"/>
        <v>11.31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87000</v>
      </c>
      <c r="F25" s="40">
        <v>9</v>
      </c>
      <c r="G25" s="40">
        <v>196</v>
      </c>
      <c r="H25" s="41">
        <v>2540</v>
      </c>
      <c r="I25" s="42">
        <v>31.1</v>
      </c>
      <c r="J25" s="43">
        <f t="shared" si="1"/>
        <v>14.399092970521542</v>
      </c>
      <c r="K25" s="44">
        <f t="shared" si="2"/>
        <v>11.54</v>
      </c>
      <c r="L25" s="45">
        <f t="shared" si="3"/>
        <v>11.67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87000</v>
      </c>
      <c r="F26" s="40">
        <v>9</v>
      </c>
      <c r="G26" s="40">
        <v>196</v>
      </c>
      <c r="H26" s="41">
        <v>2195</v>
      </c>
      <c r="I26" s="42">
        <v>24.9</v>
      </c>
      <c r="J26" s="43">
        <f t="shared" si="1"/>
        <v>12.443310657596372</v>
      </c>
      <c r="K26" s="44">
        <f t="shared" si="2"/>
        <v>10.87</v>
      </c>
      <c r="L26" s="45">
        <f t="shared" si="3"/>
        <v>10.99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>
        <v>87000</v>
      </c>
      <c r="F27" s="40">
        <v>9</v>
      </c>
      <c r="G27" s="40">
        <v>196</v>
      </c>
      <c r="H27" s="41">
        <v>2287</v>
      </c>
      <c r="I27" s="42">
        <v>29.3</v>
      </c>
      <c r="J27" s="43">
        <f t="shared" si="1"/>
        <v>12.964852607709751</v>
      </c>
      <c r="K27" s="44">
        <f t="shared" si="2"/>
        <v>10.66</v>
      </c>
      <c r="L27" s="45">
        <f t="shared" si="3"/>
        <v>10.78</v>
      </c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39">
        <v>87000</v>
      </c>
      <c r="F28" s="40">
        <v>9</v>
      </c>
      <c r="G28" s="40">
        <v>196</v>
      </c>
      <c r="H28" s="41">
        <v>2210</v>
      </c>
      <c r="I28" s="42">
        <v>25.1</v>
      </c>
      <c r="J28" s="43">
        <f t="shared" si="1"/>
        <v>12.528344671201815</v>
      </c>
      <c r="K28" s="44">
        <f t="shared" si="2"/>
        <v>10.91</v>
      </c>
      <c r="L28" s="45">
        <f t="shared" si="3"/>
        <v>11.04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88000</v>
      </c>
      <c r="F30" s="40">
        <v>9</v>
      </c>
      <c r="G30" s="40">
        <v>196</v>
      </c>
      <c r="H30" s="41">
        <v>2364</v>
      </c>
      <c r="I30" s="42">
        <v>27.1</v>
      </c>
      <c r="J30" s="43">
        <f t="shared" si="1"/>
        <v>13.401360544217686</v>
      </c>
      <c r="K30" s="44">
        <f t="shared" si="2"/>
        <v>11.36</v>
      </c>
      <c r="L30" s="45">
        <f t="shared" si="3"/>
        <v>11.49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>
        <v>87000</v>
      </c>
      <c r="F31" s="40">
        <v>9</v>
      </c>
      <c r="G31" s="40">
        <v>196</v>
      </c>
      <c r="H31" s="41">
        <v>2133</v>
      </c>
      <c r="I31" s="42">
        <v>28.5</v>
      </c>
      <c r="J31" s="43">
        <f t="shared" si="1"/>
        <v>12.091836734693878</v>
      </c>
      <c r="K31" s="44">
        <f t="shared" si="2"/>
        <v>10.050000000000001</v>
      </c>
      <c r="L31" s="45">
        <f t="shared" si="3"/>
        <v>10.17</v>
      </c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87000</v>
      </c>
      <c r="F32" s="40">
        <v>9</v>
      </c>
      <c r="G32" s="40">
        <v>196</v>
      </c>
      <c r="H32" s="41">
        <v>1992</v>
      </c>
      <c r="I32" s="42">
        <v>26.2</v>
      </c>
      <c r="J32" s="43">
        <f t="shared" si="1"/>
        <v>11.29251700680272</v>
      </c>
      <c r="K32" s="44">
        <f t="shared" si="2"/>
        <v>9.69</v>
      </c>
      <c r="L32" s="45">
        <f t="shared" si="3"/>
        <v>9.8000000000000007</v>
      </c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54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39">
        <v>87000</v>
      </c>
      <c r="F34" s="40">
        <v>9</v>
      </c>
      <c r="G34" s="40">
        <v>196</v>
      </c>
      <c r="H34" s="41">
        <v>1940</v>
      </c>
      <c r="I34" s="42">
        <v>27</v>
      </c>
      <c r="J34" s="43">
        <f t="shared" si="1"/>
        <v>10.997732426303855</v>
      </c>
      <c r="K34" s="44">
        <f t="shared" si="2"/>
        <v>9.34</v>
      </c>
      <c r="L34" s="45">
        <f t="shared" si="3"/>
        <v>9.4499999999999993</v>
      </c>
    </row>
    <row r="35" spans="3:12" ht="15">
      <c r="C35" s="51">
        <v>25</v>
      </c>
      <c r="D35" s="53" t="s">
        <v>51</v>
      </c>
      <c r="E35" s="39">
        <v>87000</v>
      </c>
      <c r="F35" s="40">
        <v>9</v>
      </c>
      <c r="G35" s="40">
        <v>196</v>
      </c>
      <c r="H35" s="41">
        <v>2256</v>
      </c>
      <c r="I35" s="42">
        <v>26.8</v>
      </c>
      <c r="J35" s="43">
        <f t="shared" si="1"/>
        <v>12.789115646258503</v>
      </c>
      <c r="K35" s="44">
        <f t="shared" si="2"/>
        <v>10.89</v>
      </c>
      <c r="L35" s="45">
        <f t="shared" si="3"/>
        <v>11.01</v>
      </c>
    </row>
    <row r="36" spans="3:12" ht="15">
      <c r="C36" s="51">
        <v>26</v>
      </c>
      <c r="D36" s="55" t="s">
        <v>52</v>
      </c>
      <c r="E36" s="39">
        <v>87000</v>
      </c>
      <c r="F36" s="142">
        <v>9</v>
      </c>
      <c r="G36" s="142">
        <v>196</v>
      </c>
      <c r="H36" s="143">
        <v>1930</v>
      </c>
      <c r="I36" s="144">
        <v>24.8</v>
      </c>
      <c r="J36" s="43">
        <f t="shared" si="1"/>
        <v>10.941043083900226</v>
      </c>
      <c r="K36" s="44">
        <f t="shared" si="2"/>
        <v>9.57</v>
      </c>
      <c r="L36" s="45">
        <f t="shared" si="3"/>
        <v>9.68</v>
      </c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26.992307692307694</v>
      </c>
      <c r="J40" s="70">
        <f t="shared" ref="J40:L40" si="4">AVERAGE(J11:J39)</f>
        <v>12.325135182278039</v>
      </c>
      <c r="K40" s="70">
        <f t="shared" si="4"/>
        <v>10.446923076923078</v>
      </c>
      <c r="L40" s="70">
        <f t="shared" si="4"/>
        <v>10.566923076923077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9" sqref="D49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5" ht="3" customHeight="1"/>
    <row r="2" spans="1:15" ht="1.5" customHeight="1"/>
    <row r="3" spans="1:15" ht="3" hidden="1" customHeight="1"/>
    <row r="4" spans="1:15" hidden="1">
      <c r="K4" s="2"/>
    </row>
    <row r="5" spans="1:15" ht="18">
      <c r="C5" s="3" t="s">
        <v>0</v>
      </c>
    </row>
    <row r="6" spans="1:15" ht="16.5" customHeight="1">
      <c r="C6" s="4" t="s">
        <v>1</v>
      </c>
    </row>
    <row r="7" spans="1:15" ht="9.75" customHeight="1">
      <c r="A7" s="5"/>
    </row>
    <row r="8" spans="1:15" ht="6" customHeight="1" thickBot="1"/>
    <row r="9" spans="1:15" ht="15.75">
      <c r="A9" s="6" t="s">
        <v>108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5" ht="16.5" customHeight="1" thickBot="1">
      <c r="A10" s="6" t="s">
        <v>109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5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5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5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5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5" ht="15">
      <c r="C15" s="49">
        <v>5</v>
      </c>
      <c r="D15" s="48" t="s">
        <v>30</v>
      </c>
      <c r="E15" s="145"/>
      <c r="F15" s="146"/>
      <c r="G15" s="146"/>
      <c r="H15" s="147"/>
      <c r="I15" s="148"/>
      <c r="J15" s="149"/>
      <c r="K15" s="150"/>
      <c r="L15" s="151"/>
      <c r="M15" s="11"/>
      <c r="N15" s="50">
        <f t="shared" si="0"/>
        <v>0</v>
      </c>
      <c r="O15" t="s">
        <v>110</v>
      </c>
    </row>
    <row r="16" spans="1:15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/>
      <c r="F22" s="40"/>
      <c r="G22" s="40"/>
      <c r="H22" s="41"/>
      <c r="I22" s="42"/>
      <c r="J22" s="43"/>
      <c r="K22" s="44"/>
      <c r="L22" s="45"/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84000</v>
      </c>
      <c r="F23" s="40">
        <v>210</v>
      </c>
      <c r="G23" s="40">
        <v>9</v>
      </c>
      <c r="H23" s="41">
        <v>2180</v>
      </c>
      <c r="I23" s="42">
        <v>25.6</v>
      </c>
      <c r="J23" s="43">
        <f t="shared" ref="J23:J38" si="1">(H23*10/(F23*G23))</f>
        <v>11.534391534391535</v>
      </c>
      <c r="K23" s="44">
        <f t="shared" ref="K23:K38" si="2">ROUND(J23*(1-((I23-14)/86)),2)</f>
        <v>9.98</v>
      </c>
      <c r="L23" s="45">
        <f t="shared" ref="L23:L38" si="3">ROUND(J23*(1-((I23-15)/85)),2)</f>
        <v>10.1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83000</v>
      </c>
      <c r="F25" s="40">
        <v>210</v>
      </c>
      <c r="G25" s="40">
        <v>9</v>
      </c>
      <c r="H25" s="41">
        <v>2490</v>
      </c>
      <c r="I25" s="42">
        <v>24.4</v>
      </c>
      <c r="J25" s="43">
        <f t="shared" si="1"/>
        <v>13.174603174603174</v>
      </c>
      <c r="K25" s="44">
        <f t="shared" si="2"/>
        <v>11.58</v>
      </c>
      <c r="L25" s="45">
        <f t="shared" si="3"/>
        <v>11.72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84000</v>
      </c>
      <c r="F26" s="40">
        <v>210</v>
      </c>
      <c r="G26" s="40">
        <v>9</v>
      </c>
      <c r="H26" s="41">
        <v>2679</v>
      </c>
      <c r="I26" s="42">
        <v>25.2</v>
      </c>
      <c r="J26" s="43">
        <f t="shared" si="1"/>
        <v>14.174603174603174</v>
      </c>
      <c r="K26" s="44">
        <f t="shared" si="2"/>
        <v>12.33</v>
      </c>
      <c r="L26" s="45">
        <f t="shared" si="3"/>
        <v>12.47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71"/>
      <c r="F28" s="40"/>
      <c r="G28" s="40"/>
      <c r="H28" s="41"/>
      <c r="I28" s="42"/>
      <c r="J28" s="43"/>
      <c r="K28" s="44"/>
      <c r="L28" s="45"/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84000</v>
      </c>
      <c r="F30" s="40">
        <v>210</v>
      </c>
      <c r="G30" s="40">
        <v>9</v>
      </c>
      <c r="H30" s="41">
        <v>2360</v>
      </c>
      <c r="I30" s="42">
        <v>25</v>
      </c>
      <c r="J30" s="43">
        <f t="shared" si="1"/>
        <v>12.486772486772487</v>
      </c>
      <c r="K30" s="44">
        <f t="shared" si="2"/>
        <v>10.89</v>
      </c>
      <c r="L30" s="45">
        <f t="shared" si="3"/>
        <v>11.02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84000</v>
      </c>
      <c r="F32" s="40">
        <v>210</v>
      </c>
      <c r="G32" s="40">
        <v>9</v>
      </c>
      <c r="H32" s="41">
        <v>2190</v>
      </c>
      <c r="I32" s="42">
        <v>23.6</v>
      </c>
      <c r="J32" s="43">
        <f t="shared" si="1"/>
        <v>11.587301587301587</v>
      </c>
      <c r="K32" s="44">
        <f t="shared" si="2"/>
        <v>10.29</v>
      </c>
      <c r="L32" s="45">
        <f t="shared" si="3"/>
        <v>10.41</v>
      </c>
      <c r="M32" s="11"/>
      <c r="N32" s="50">
        <f t="shared" si="0"/>
        <v>0</v>
      </c>
    </row>
    <row r="33" spans="3:15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5" ht="15">
      <c r="C34" s="51">
        <v>24</v>
      </c>
      <c r="D34" s="52" t="s">
        <v>50</v>
      </c>
      <c r="E34" s="54">
        <v>82000</v>
      </c>
      <c r="F34" s="40">
        <v>210</v>
      </c>
      <c r="G34" s="40">
        <v>9</v>
      </c>
      <c r="H34" s="41">
        <v>2290</v>
      </c>
      <c r="I34" s="42">
        <v>24.9</v>
      </c>
      <c r="J34" s="43">
        <f t="shared" si="1"/>
        <v>12.116402116402117</v>
      </c>
      <c r="K34" s="44">
        <f t="shared" si="2"/>
        <v>10.58</v>
      </c>
      <c r="L34" s="45">
        <f t="shared" si="3"/>
        <v>10.71</v>
      </c>
    </row>
    <row r="35" spans="3:15" ht="15">
      <c r="C35" s="51">
        <v>25</v>
      </c>
      <c r="D35" s="53" t="s">
        <v>51</v>
      </c>
      <c r="E35" s="54">
        <v>85000</v>
      </c>
      <c r="F35" s="40">
        <v>210</v>
      </c>
      <c r="G35" s="40">
        <v>9</v>
      </c>
      <c r="H35" s="41">
        <v>2320</v>
      </c>
      <c r="I35" s="42">
        <v>26.1</v>
      </c>
      <c r="J35" s="43">
        <f t="shared" si="1"/>
        <v>12.275132275132275</v>
      </c>
      <c r="K35" s="44">
        <f t="shared" si="2"/>
        <v>10.55</v>
      </c>
      <c r="L35" s="45">
        <f t="shared" si="3"/>
        <v>10.67</v>
      </c>
    </row>
    <row r="36" spans="3:15" ht="15">
      <c r="C36" s="51">
        <v>26</v>
      </c>
      <c r="D36" s="55" t="s">
        <v>52</v>
      </c>
      <c r="E36" s="39">
        <v>84000</v>
      </c>
      <c r="F36" s="40">
        <v>210</v>
      </c>
      <c r="G36" s="40">
        <v>9</v>
      </c>
      <c r="H36" s="41">
        <v>2219</v>
      </c>
      <c r="I36" s="42">
        <v>26.4</v>
      </c>
      <c r="J36" s="43">
        <f t="shared" si="1"/>
        <v>11.74074074074074</v>
      </c>
      <c r="K36" s="44">
        <f t="shared" si="2"/>
        <v>10.050000000000001</v>
      </c>
      <c r="L36" s="45">
        <f t="shared" si="3"/>
        <v>10.17</v>
      </c>
    </row>
    <row r="37" spans="3:15" ht="15">
      <c r="C37" s="51">
        <v>27</v>
      </c>
      <c r="D37" s="53" t="s">
        <v>53</v>
      </c>
      <c r="E37" s="152"/>
      <c r="F37" s="146"/>
      <c r="G37" s="146"/>
      <c r="H37" s="147"/>
      <c r="I37" s="148"/>
      <c r="J37" s="149"/>
      <c r="K37" s="150"/>
      <c r="L37" s="151"/>
      <c r="O37" t="s">
        <v>110</v>
      </c>
    </row>
    <row r="38" spans="3:15" ht="15">
      <c r="C38" s="51">
        <v>28</v>
      </c>
      <c r="D38" s="55" t="s">
        <v>54</v>
      </c>
      <c r="E38" s="39">
        <v>84000</v>
      </c>
      <c r="F38" s="40">
        <v>210</v>
      </c>
      <c r="G38" s="40">
        <v>9</v>
      </c>
      <c r="H38" s="41">
        <v>2252</v>
      </c>
      <c r="I38" s="42">
        <v>28</v>
      </c>
      <c r="J38" s="43">
        <f t="shared" si="1"/>
        <v>11.915343915343914</v>
      </c>
      <c r="K38" s="44">
        <f t="shared" si="2"/>
        <v>9.98</v>
      </c>
      <c r="L38" s="45">
        <f t="shared" si="3"/>
        <v>10.09</v>
      </c>
    </row>
    <row r="39" spans="3:15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5">
      <c r="G40" s="69" t="s">
        <v>56</v>
      </c>
      <c r="H40" s="69"/>
      <c r="I40" s="70">
        <f>AVERAGE(I11:I39)</f>
        <v>25.466666666666669</v>
      </c>
      <c r="J40" s="70">
        <f t="shared" ref="J40:L40" si="4">AVERAGE(J11:J39)</f>
        <v>12.333921222810112</v>
      </c>
      <c r="K40" s="70">
        <f t="shared" si="4"/>
        <v>10.692222222222222</v>
      </c>
      <c r="L40" s="70">
        <f t="shared" si="4"/>
        <v>10.817777777777779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9" sqref="D49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111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109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84000</v>
      </c>
      <c r="F15" s="40">
        <v>200</v>
      </c>
      <c r="G15" s="40">
        <v>6</v>
      </c>
      <c r="H15" s="41">
        <v>2025</v>
      </c>
      <c r="I15" s="42">
        <v>25.2</v>
      </c>
      <c r="J15" s="43">
        <f t="shared" ref="J15:J30" si="1">(H15*10/(F15*G15))</f>
        <v>16.875</v>
      </c>
      <c r="K15" s="44">
        <f t="shared" ref="K15:K30" si="2">ROUND(J15*(1-((I15-14)/86)),2)</f>
        <v>14.68</v>
      </c>
      <c r="L15" s="45">
        <f t="shared" ref="L15:L30" si="3">ROUND(J15*(1-((I15-15)/85)),2)</f>
        <v>14.85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/>
      <c r="F22" s="40"/>
      <c r="G22" s="40"/>
      <c r="H22" s="41"/>
      <c r="I22" s="42"/>
      <c r="J22" s="43"/>
      <c r="K22" s="44"/>
      <c r="L22" s="45"/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/>
      <c r="F23" s="40"/>
      <c r="G23" s="40"/>
      <c r="H23" s="41"/>
      <c r="I23" s="42"/>
      <c r="J23" s="43"/>
      <c r="K23" s="44"/>
      <c r="L23" s="45"/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85000</v>
      </c>
      <c r="F25" s="40">
        <v>200</v>
      </c>
      <c r="G25" s="40">
        <v>6</v>
      </c>
      <c r="H25" s="41">
        <v>2210</v>
      </c>
      <c r="I25" s="42">
        <v>24</v>
      </c>
      <c r="J25" s="43">
        <f t="shared" si="1"/>
        <v>18.416666666666668</v>
      </c>
      <c r="K25" s="44">
        <f t="shared" si="2"/>
        <v>16.28</v>
      </c>
      <c r="L25" s="45">
        <f t="shared" si="3"/>
        <v>16.47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85000</v>
      </c>
      <c r="F26" s="40">
        <v>200</v>
      </c>
      <c r="G26" s="40">
        <v>6</v>
      </c>
      <c r="H26" s="41">
        <v>2190</v>
      </c>
      <c r="I26" s="42">
        <v>29</v>
      </c>
      <c r="J26" s="43">
        <f t="shared" si="1"/>
        <v>18.25</v>
      </c>
      <c r="K26" s="44">
        <f t="shared" si="2"/>
        <v>15.07</v>
      </c>
      <c r="L26" s="45">
        <f t="shared" si="3"/>
        <v>15.24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71"/>
      <c r="F28" s="40"/>
      <c r="G28" s="40"/>
      <c r="H28" s="41"/>
      <c r="I28" s="42"/>
      <c r="J28" s="43"/>
      <c r="K28" s="44"/>
      <c r="L28" s="45"/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84000</v>
      </c>
      <c r="F30" s="40">
        <v>200</v>
      </c>
      <c r="G30" s="40">
        <v>6</v>
      </c>
      <c r="H30" s="41">
        <v>2070</v>
      </c>
      <c r="I30" s="42">
        <v>27.8</v>
      </c>
      <c r="J30" s="43">
        <f t="shared" si="1"/>
        <v>17.25</v>
      </c>
      <c r="K30" s="44">
        <f t="shared" si="2"/>
        <v>14.48</v>
      </c>
      <c r="L30" s="45">
        <f t="shared" si="3"/>
        <v>14.65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78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54"/>
      <c r="F34" s="40"/>
      <c r="G34" s="40"/>
      <c r="H34" s="41"/>
      <c r="I34" s="42"/>
      <c r="J34" s="43"/>
      <c r="K34" s="44"/>
      <c r="L34" s="45"/>
    </row>
    <row r="35" spans="3:12" ht="15">
      <c r="C35" s="51">
        <v>25</v>
      </c>
      <c r="D35" s="53" t="s">
        <v>51</v>
      </c>
      <c r="E35" s="77"/>
      <c r="F35" s="40"/>
      <c r="G35" s="40"/>
      <c r="H35" s="41"/>
      <c r="I35" s="42"/>
      <c r="J35" s="43"/>
      <c r="K35" s="44"/>
      <c r="L35" s="45"/>
    </row>
    <row r="36" spans="3:12" ht="15">
      <c r="C36" s="51">
        <v>26</v>
      </c>
      <c r="D36" s="55" t="s">
        <v>52</v>
      </c>
      <c r="E36" s="78"/>
      <c r="F36" s="40"/>
      <c r="G36" s="40"/>
      <c r="H36" s="41"/>
      <c r="I36" s="42"/>
      <c r="J36" s="43"/>
      <c r="K36" s="44"/>
      <c r="L36" s="45"/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26.5</v>
      </c>
      <c r="J40" s="70">
        <f t="shared" ref="J40:L40" si="4">AVERAGE(J11:J39)</f>
        <v>17.697916666666668</v>
      </c>
      <c r="K40" s="70">
        <f t="shared" si="4"/>
        <v>15.127500000000001</v>
      </c>
      <c r="L40" s="70">
        <f t="shared" si="4"/>
        <v>15.3025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9" sqref="D49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112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113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/>
      <c r="F15" s="40"/>
      <c r="G15" s="40"/>
      <c r="H15" s="41"/>
      <c r="I15" s="42"/>
      <c r="J15" s="43"/>
      <c r="K15" s="44"/>
      <c r="L15" s="45"/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/>
      <c r="F22" s="40"/>
      <c r="G22" s="40"/>
      <c r="H22" s="41"/>
      <c r="I22" s="42"/>
      <c r="J22" s="43"/>
      <c r="K22" s="44"/>
      <c r="L22" s="45"/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/>
      <c r="F23" s="40"/>
      <c r="G23" s="40"/>
      <c r="H23" s="41"/>
      <c r="I23" s="42"/>
      <c r="J23" s="43"/>
      <c r="K23" s="44"/>
      <c r="L23" s="45"/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87000</v>
      </c>
      <c r="F25" s="40">
        <v>290</v>
      </c>
      <c r="G25" s="40">
        <v>6</v>
      </c>
      <c r="H25" s="41">
        <v>2380</v>
      </c>
      <c r="I25" s="42">
        <v>29</v>
      </c>
      <c r="J25" s="43">
        <f t="shared" ref="J25:J35" si="1">(H25*10/(F25*G25))</f>
        <v>13.678160919540231</v>
      </c>
      <c r="K25" s="44">
        <f t="shared" ref="K25:K35" si="2">ROUND(J25*(1-((I25-14)/86)),2)</f>
        <v>11.29</v>
      </c>
      <c r="L25" s="45">
        <f t="shared" ref="L25:L35" si="3">ROUND(J25*(1-((I25-15)/85)),2)</f>
        <v>11.43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87000</v>
      </c>
      <c r="F26" s="40">
        <v>290</v>
      </c>
      <c r="G26" s="40">
        <v>6</v>
      </c>
      <c r="H26" s="41">
        <v>2910</v>
      </c>
      <c r="I26" s="42">
        <v>28</v>
      </c>
      <c r="J26" s="43">
        <f t="shared" si="1"/>
        <v>16.724137931034484</v>
      </c>
      <c r="K26" s="44">
        <f t="shared" si="2"/>
        <v>14</v>
      </c>
      <c r="L26" s="45">
        <f t="shared" si="3"/>
        <v>14.17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71">
        <v>86000</v>
      </c>
      <c r="F28" s="40">
        <v>290</v>
      </c>
      <c r="G28" s="40">
        <v>6</v>
      </c>
      <c r="H28" s="41">
        <v>2866</v>
      </c>
      <c r="I28" s="42">
        <v>27.7</v>
      </c>
      <c r="J28" s="43">
        <f t="shared" si="1"/>
        <v>16.471264367816094</v>
      </c>
      <c r="K28" s="44">
        <f t="shared" si="2"/>
        <v>13.85</v>
      </c>
      <c r="L28" s="45">
        <f t="shared" si="3"/>
        <v>14.01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86000</v>
      </c>
      <c r="F30" s="40">
        <v>290</v>
      </c>
      <c r="G30" s="40">
        <v>6</v>
      </c>
      <c r="H30" s="41">
        <v>3370</v>
      </c>
      <c r="I30" s="42">
        <v>28.5</v>
      </c>
      <c r="J30" s="43">
        <f t="shared" si="1"/>
        <v>19.367816091954023</v>
      </c>
      <c r="K30" s="44">
        <f t="shared" si="2"/>
        <v>16.100000000000001</v>
      </c>
      <c r="L30" s="45">
        <f t="shared" si="3"/>
        <v>16.29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87000</v>
      </c>
      <c r="F32" s="40">
        <v>290</v>
      </c>
      <c r="G32" s="40">
        <v>6</v>
      </c>
      <c r="H32" s="41">
        <v>2710</v>
      </c>
      <c r="I32" s="42">
        <v>26.4</v>
      </c>
      <c r="J32" s="43">
        <f t="shared" si="1"/>
        <v>15.574712643678161</v>
      </c>
      <c r="K32" s="44">
        <f t="shared" si="2"/>
        <v>13.33</v>
      </c>
      <c r="L32" s="45">
        <f t="shared" si="3"/>
        <v>13.49</v>
      </c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39">
        <v>87000</v>
      </c>
      <c r="F34" s="40">
        <v>290</v>
      </c>
      <c r="G34" s="40">
        <v>6</v>
      </c>
      <c r="H34" s="41">
        <v>3260</v>
      </c>
      <c r="I34" s="42">
        <v>28.6</v>
      </c>
      <c r="J34" s="43">
        <f t="shared" si="1"/>
        <v>18.735632183908045</v>
      </c>
      <c r="K34" s="44">
        <f t="shared" si="2"/>
        <v>15.55</v>
      </c>
      <c r="L34" s="45">
        <f t="shared" si="3"/>
        <v>15.74</v>
      </c>
    </row>
    <row r="35" spans="3:12" ht="15">
      <c r="C35" s="51">
        <v>25</v>
      </c>
      <c r="D35" s="53" t="s">
        <v>51</v>
      </c>
      <c r="E35" s="39">
        <v>87000</v>
      </c>
      <c r="F35" s="40">
        <v>290</v>
      </c>
      <c r="G35" s="40">
        <v>6</v>
      </c>
      <c r="H35" s="41">
        <v>3145</v>
      </c>
      <c r="I35" s="42">
        <v>27.7</v>
      </c>
      <c r="J35" s="43">
        <f t="shared" si="1"/>
        <v>18.074712643678161</v>
      </c>
      <c r="K35" s="44">
        <f t="shared" si="2"/>
        <v>15.2</v>
      </c>
      <c r="L35" s="45">
        <f t="shared" si="3"/>
        <v>15.37</v>
      </c>
    </row>
    <row r="36" spans="3:12" ht="15">
      <c r="C36" s="51">
        <v>26</v>
      </c>
      <c r="D36" s="55" t="s">
        <v>52</v>
      </c>
      <c r="E36" s="78"/>
      <c r="F36" s="40"/>
      <c r="G36" s="40"/>
      <c r="H36" s="41"/>
      <c r="I36" s="42"/>
      <c r="J36" s="43"/>
      <c r="K36" s="44"/>
      <c r="L36" s="45"/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27.985714285714284</v>
      </c>
      <c r="J40" s="70">
        <f t="shared" ref="J40:L40" si="4">AVERAGE(J11:J39)</f>
        <v>16.946633825944172</v>
      </c>
      <c r="K40" s="70">
        <f t="shared" si="4"/>
        <v>14.18857142857143</v>
      </c>
      <c r="L40" s="70">
        <f t="shared" si="4"/>
        <v>14.357142857142858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L45" sqref="L45:L46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114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115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/>
      <c r="F15" s="40"/>
      <c r="G15" s="40"/>
      <c r="H15" s="41"/>
      <c r="I15" s="42"/>
      <c r="J15" s="43"/>
      <c r="K15" s="44"/>
      <c r="L15" s="45"/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/>
      <c r="F22" s="40"/>
      <c r="G22" s="40"/>
      <c r="H22" s="41"/>
      <c r="I22" s="42"/>
      <c r="J22" s="43"/>
      <c r="K22" s="44"/>
      <c r="L22" s="45"/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77334</v>
      </c>
      <c r="F23" s="40">
        <v>339</v>
      </c>
      <c r="G23" s="40">
        <v>4.5</v>
      </c>
      <c r="H23" s="41">
        <v>1678</v>
      </c>
      <c r="I23" s="42">
        <v>27.4</v>
      </c>
      <c r="J23" s="43">
        <f t="shared" ref="J23:J38" si="1">(H23*10/(F23*G23))</f>
        <v>10.999672238610291</v>
      </c>
      <c r="K23" s="44">
        <f t="shared" ref="K23:K38" si="2">ROUND(J23*(1-((I23-14)/86)),2)</f>
        <v>9.2899999999999991</v>
      </c>
      <c r="L23" s="45">
        <f t="shared" ref="L23:L38" si="3">ROUND(J23*(1-((I23-15)/85)),2)</f>
        <v>9.4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80000</v>
      </c>
      <c r="F25" s="40">
        <v>339</v>
      </c>
      <c r="G25" s="40">
        <v>4.5</v>
      </c>
      <c r="H25" s="41">
        <v>2078</v>
      </c>
      <c r="I25" s="42">
        <v>29.4</v>
      </c>
      <c r="J25" s="43">
        <f t="shared" si="1"/>
        <v>13.621763356276631</v>
      </c>
      <c r="K25" s="44">
        <f t="shared" si="2"/>
        <v>11.18</v>
      </c>
      <c r="L25" s="45">
        <f t="shared" si="3"/>
        <v>11.31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82667</v>
      </c>
      <c r="F26" s="40">
        <v>339.5</v>
      </c>
      <c r="G26" s="40">
        <v>4.5</v>
      </c>
      <c r="H26" s="41">
        <v>2290</v>
      </c>
      <c r="I26" s="42">
        <v>27.6</v>
      </c>
      <c r="J26" s="43">
        <f t="shared" si="1"/>
        <v>14.98936344297169</v>
      </c>
      <c r="K26" s="44">
        <f t="shared" si="2"/>
        <v>12.62</v>
      </c>
      <c r="L26" s="45">
        <f t="shared" si="3"/>
        <v>12.77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71">
        <v>80000</v>
      </c>
      <c r="F28" s="40">
        <v>340</v>
      </c>
      <c r="G28" s="40">
        <v>4.5</v>
      </c>
      <c r="H28" s="41">
        <v>2172</v>
      </c>
      <c r="I28" s="42">
        <v>28.3</v>
      </c>
      <c r="J28" s="43">
        <f t="shared" si="1"/>
        <v>14.196078431372548</v>
      </c>
      <c r="K28" s="44">
        <f t="shared" si="2"/>
        <v>11.84</v>
      </c>
      <c r="L28" s="45">
        <f t="shared" si="3"/>
        <v>11.97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82667</v>
      </c>
      <c r="F30" s="40">
        <v>340.5</v>
      </c>
      <c r="G30" s="40">
        <v>4.5</v>
      </c>
      <c r="H30" s="41">
        <v>2347</v>
      </c>
      <c r="I30" s="42">
        <v>29.1</v>
      </c>
      <c r="J30" s="43">
        <f t="shared" si="1"/>
        <v>15.317343775493555</v>
      </c>
      <c r="K30" s="44">
        <f t="shared" si="2"/>
        <v>12.63</v>
      </c>
      <c r="L30" s="45">
        <f t="shared" si="3"/>
        <v>12.78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80000</v>
      </c>
      <c r="F32" s="40">
        <v>341</v>
      </c>
      <c r="G32" s="40">
        <v>4.5</v>
      </c>
      <c r="H32" s="41">
        <v>1958</v>
      </c>
      <c r="I32" s="42">
        <v>26.6</v>
      </c>
      <c r="J32" s="43">
        <f t="shared" si="1"/>
        <v>12.759856630824373</v>
      </c>
      <c r="K32" s="44">
        <f t="shared" si="2"/>
        <v>10.89</v>
      </c>
      <c r="L32" s="45">
        <f t="shared" si="3"/>
        <v>11.02</v>
      </c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54">
        <v>82667</v>
      </c>
      <c r="F34" s="40">
        <v>341.5</v>
      </c>
      <c r="G34" s="40">
        <v>4.5</v>
      </c>
      <c r="H34" s="41">
        <v>2236</v>
      </c>
      <c r="I34" s="42">
        <v>28.1</v>
      </c>
      <c r="J34" s="43">
        <f t="shared" si="1"/>
        <v>14.550187083129982</v>
      </c>
      <c r="K34" s="44">
        <f t="shared" si="2"/>
        <v>12.16</v>
      </c>
      <c r="L34" s="45">
        <f t="shared" si="3"/>
        <v>12.31</v>
      </c>
    </row>
    <row r="35" spans="3:12" ht="15">
      <c r="C35" s="51">
        <v>25</v>
      </c>
      <c r="D35" s="53" t="s">
        <v>51</v>
      </c>
      <c r="E35" s="54">
        <v>80000</v>
      </c>
      <c r="F35" s="40">
        <v>342</v>
      </c>
      <c r="G35" s="40">
        <v>4.5</v>
      </c>
      <c r="H35" s="41">
        <v>2197</v>
      </c>
      <c r="I35" s="42">
        <v>31.3</v>
      </c>
      <c r="J35" s="43">
        <f t="shared" si="1"/>
        <v>14.275503573749187</v>
      </c>
      <c r="K35" s="44">
        <f t="shared" si="2"/>
        <v>11.4</v>
      </c>
      <c r="L35" s="45">
        <f t="shared" si="3"/>
        <v>11.54</v>
      </c>
    </row>
    <row r="36" spans="3:12" ht="15">
      <c r="C36" s="51">
        <v>26</v>
      </c>
      <c r="D36" s="55" t="s">
        <v>52</v>
      </c>
      <c r="E36" s="54">
        <v>82667</v>
      </c>
      <c r="F36" s="40">
        <v>342.5</v>
      </c>
      <c r="G36" s="40">
        <v>4.5</v>
      </c>
      <c r="H36" s="41">
        <v>2265</v>
      </c>
      <c r="I36" s="42">
        <v>32.299999999999997</v>
      </c>
      <c r="J36" s="43">
        <f t="shared" si="1"/>
        <v>14.695863746958638</v>
      </c>
      <c r="K36" s="44">
        <f t="shared" si="2"/>
        <v>11.57</v>
      </c>
      <c r="L36" s="45">
        <f t="shared" si="3"/>
        <v>11.7</v>
      </c>
    </row>
    <row r="37" spans="3:12" ht="15">
      <c r="C37" s="51">
        <v>27</v>
      </c>
      <c r="D37" s="53" t="s">
        <v>53</v>
      </c>
      <c r="E37" s="54">
        <v>80000</v>
      </c>
      <c r="F37" s="40">
        <v>342.5</v>
      </c>
      <c r="G37" s="40">
        <v>4.5</v>
      </c>
      <c r="H37" s="41">
        <v>2467</v>
      </c>
      <c r="I37" s="42">
        <v>32.200000000000003</v>
      </c>
      <c r="J37" s="43">
        <f t="shared" si="1"/>
        <v>16.006488240064883</v>
      </c>
      <c r="K37" s="44">
        <f t="shared" si="2"/>
        <v>12.62</v>
      </c>
      <c r="L37" s="45">
        <f t="shared" si="3"/>
        <v>12.77</v>
      </c>
    </row>
    <row r="38" spans="3:12" ht="15">
      <c r="C38" s="51">
        <v>28</v>
      </c>
      <c r="D38" s="55" t="s">
        <v>54</v>
      </c>
      <c r="E38" s="54">
        <v>80000</v>
      </c>
      <c r="F38" s="40">
        <v>343</v>
      </c>
      <c r="G38" s="40">
        <v>4.5</v>
      </c>
      <c r="H38" s="41">
        <v>2329</v>
      </c>
      <c r="I38" s="42">
        <v>32.200000000000003</v>
      </c>
      <c r="J38" s="43">
        <f t="shared" si="1"/>
        <v>15.089083252348559</v>
      </c>
      <c r="K38" s="44">
        <f t="shared" si="2"/>
        <v>11.9</v>
      </c>
      <c r="L38" s="45">
        <f t="shared" si="3"/>
        <v>12.04</v>
      </c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29.5</v>
      </c>
      <c r="J40" s="70">
        <f t="shared" ref="J40:L40" si="4">AVERAGE(J11:J39)</f>
        <v>14.227382161072757</v>
      </c>
      <c r="K40" s="70">
        <f t="shared" si="4"/>
        <v>11.645454545454545</v>
      </c>
      <c r="L40" s="70">
        <f t="shared" si="4"/>
        <v>11.782727272727271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9" sqref="D49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116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117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/>
      <c r="F15" s="40"/>
      <c r="G15" s="40"/>
      <c r="H15" s="41"/>
      <c r="I15" s="42"/>
      <c r="J15" s="43"/>
      <c r="K15" s="44"/>
      <c r="L15" s="45"/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/>
      <c r="F22" s="40"/>
      <c r="G22" s="40"/>
      <c r="H22" s="41"/>
      <c r="I22" s="42"/>
      <c r="J22" s="43"/>
      <c r="K22" s="44"/>
      <c r="L22" s="45"/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85334</v>
      </c>
      <c r="F23" s="40">
        <v>198</v>
      </c>
      <c r="G23" s="40">
        <v>9</v>
      </c>
      <c r="H23" s="41">
        <v>2414</v>
      </c>
      <c r="I23" s="42">
        <v>22.9</v>
      </c>
      <c r="J23" s="43">
        <f t="shared" ref="J23:J38" si="1">(H23*10/(F23*G23))</f>
        <v>13.546576879910214</v>
      </c>
      <c r="K23" s="44">
        <f t="shared" ref="K23:K38" si="2">ROUND(J23*(1-((I23-14)/86)),2)</f>
        <v>12.14</v>
      </c>
      <c r="L23" s="45">
        <f t="shared" ref="L23:L38" si="3">ROUND(J23*(1-((I23-15)/85)),2)</f>
        <v>12.29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88000</v>
      </c>
      <c r="F25" s="40">
        <v>198</v>
      </c>
      <c r="G25" s="40">
        <v>9</v>
      </c>
      <c r="H25" s="41">
        <v>2871</v>
      </c>
      <c r="I25" s="42">
        <v>31.9</v>
      </c>
      <c r="J25" s="43">
        <f t="shared" si="1"/>
        <v>16.111111111111111</v>
      </c>
      <c r="K25" s="44">
        <f t="shared" si="2"/>
        <v>12.76</v>
      </c>
      <c r="L25" s="45">
        <f t="shared" si="3"/>
        <v>12.91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85334</v>
      </c>
      <c r="F26" s="40">
        <v>197.5</v>
      </c>
      <c r="G26" s="40">
        <v>9</v>
      </c>
      <c r="H26" s="41">
        <v>2632</v>
      </c>
      <c r="I26" s="42">
        <v>29.6</v>
      </c>
      <c r="J26" s="43">
        <f t="shared" si="1"/>
        <v>14.80731364275668</v>
      </c>
      <c r="K26" s="44">
        <f t="shared" si="2"/>
        <v>12.12</v>
      </c>
      <c r="L26" s="45">
        <f t="shared" si="3"/>
        <v>12.26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71">
        <v>85334</v>
      </c>
      <c r="F28" s="40">
        <v>197.5</v>
      </c>
      <c r="G28" s="40">
        <v>9</v>
      </c>
      <c r="H28" s="41">
        <v>2604</v>
      </c>
      <c r="I28" s="42">
        <v>27.8</v>
      </c>
      <c r="J28" s="43">
        <f t="shared" si="1"/>
        <v>14.649789029535865</v>
      </c>
      <c r="K28" s="44">
        <f t="shared" si="2"/>
        <v>12.3</v>
      </c>
      <c r="L28" s="45">
        <f t="shared" si="3"/>
        <v>12.44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82667</v>
      </c>
      <c r="F30" s="40">
        <v>197</v>
      </c>
      <c r="G30" s="40">
        <v>9</v>
      </c>
      <c r="H30" s="41">
        <v>2403</v>
      </c>
      <c r="I30" s="42">
        <v>30.6</v>
      </c>
      <c r="J30" s="43">
        <f t="shared" si="1"/>
        <v>13.553299492385786</v>
      </c>
      <c r="K30" s="44">
        <f t="shared" si="2"/>
        <v>10.94</v>
      </c>
      <c r="L30" s="45">
        <f t="shared" si="3"/>
        <v>11.07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88000</v>
      </c>
      <c r="F32" s="40">
        <v>197</v>
      </c>
      <c r="G32" s="40">
        <v>9</v>
      </c>
      <c r="H32" s="41">
        <v>2393</v>
      </c>
      <c r="I32" s="42">
        <v>25.8</v>
      </c>
      <c r="J32" s="43">
        <f t="shared" si="1"/>
        <v>13.496897913141568</v>
      </c>
      <c r="K32" s="44">
        <f t="shared" si="2"/>
        <v>11.64</v>
      </c>
      <c r="L32" s="45">
        <f t="shared" si="3"/>
        <v>11.78</v>
      </c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54">
        <v>85334</v>
      </c>
      <c r="F34" s="40">
        <v>196.5</v>
      </c>
      <c r="G34" s="40">
        <v>9</v>
      </c>
      <c r="H34" s="41">
        <v>2487</v>
      </c>
      <c r="I34" s="42">
        <v>29.6</v>
      </c>
      <c r="J34" s="43">
        <f t="shared" si="1"/>
        <v>14.062765055131468</v>
      </c>
      <c r="K34" s="44">
        <f t="shared" si="2"/>
        <v>11.51</v>
      </c>
      <c r="L34" s="45">
        <f t="shared" si="3"/>
        <v>11.65</v>
      </c>
    </row>
    <row r="35" spans="3:12" ht="15">
      <c r="C35" s="51">
        <v>25</v>
      </c>
      <c r="D35" s="53" t="s">
        <v>51</v>
      </c>
      <c r="E35" s="54">
        <v>88000</v>
      </c>
      <c r="F35" s="40">
        <v>196.5</v>
      </c>
      <c r="G35" s="40">
        <v>9</v>
      </c>
      <c r="H35" s="41">
        <v>2612</v>
      </c>
      <c r="I35" s="42">
        <v>28.7</v>
      </c>
      <c r="J35" s="43">
        <f t="shared" si="1"/>
        <v>14.769578739044388</v>
      </c>
      <c r="K35" s="44">
        <f t="shared" si="2"/>
        <v>12.25</v>
      </c>
      <c r="L35" s="45">
        <f t="shared" si="3"/>
        <v>12.39</v>
      </c>
    </row>
    <row r="36" spans="3:12" ht="15">
      <c r="C36" s="51">
        <v>26</v>
      </c>
      <c r="D36" s="55" t="s">
        <v>52</v>
      </c>
      <c r="E36" s="54">
        <v>88000</v>
      </c>
      <c r="F36" s="40">
        <v>196</v>
      </c>
      <c r="G36" s="40">
        <v>9</v>
      </c>
      <c r="H36" s="41">
        <v>2554</v>
      </c>
      <c r="I36" s="42">
        <v>30.6</v>
      </c>
      <c r="J36" s="43">
        <f t="shared" si="1"/>
        <v>14.478458049886621</v>
      </c>
      <c r="K36" s="44">
        <f t="shared" si="2"/>
        <v>11.68</v>
      </c>
      <c r="L36" s="45">
        <f t="shared" si="3"/>
        <v>11.82</v>
      </c>
    </row>
    <row r="37" spans="3:12" ht="15">
      <c r="C37" s="51">
        <v>27</v>
      </c>
      <c r="D37" s="53" t="s">
        <v>53</v>
      </c>
      <c r="E37" s="54">
        <v>85334</v>
      </c>
      <c r="F37" s="40">
        <v>196</v>
      </c>
      <c r="G37" s="40">
        <v>9</v>
      </c>
      <c r="H37" s="41">
        <v>2754</v>
      </c>
      <c r="I37" s="42">
        <v>32.700000000000003</v>
      </c>
      <c r="J37" s="43">
        <f t="shared" si="1"/>
        <v>15.612244897959183</v>
      </c>
      <c r="K37" s="44">
        <f t="shared" si="2"/>
        <v>12.22</v>
      </c>
      <c r="L37" s="45">
        <f t="shared" si="3"/>
        <v>12.36</v>
      </c>
    </row>
    <row r="38" spans="3:12" ht="15">
      <c r="C38" s="51">
        <v>28</v>
      </c>
      <c r="D38" s="55" t="s">
        <v>54</v>
      </c>
      <c r="E38" s="54">
        <v>85334</v>
      </c>
      <c r="F38" s="40">
        <v>195.5</v>
      </c>
      <c r="G38" s="40">
        <v>9</v>
      </c>
      <c r="H38" s="41">
        <v>2605</v>
      </c>
      <c r="I38" s="42">
        <v>33.6</v>
      </c>
      <c r="J38" s="43">
        <f t="shared" si="1"/>
        <v>14.805342426825803</v>
      </c>
      <c r="K38" s="44">
        <f t="shared" si="2"/>
        <v>11.43</v>
      </c>
      <c r="L38" s="45">
        <f t="shared" si="3"/>
        <v>11.57</v>
      </c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29.436363636363637</v>
      </c>
      <c r="J40" s="70">
        <f t="shared" ref="J40:L40" si="4">AVERAGE(J11:J39)</f>
        <v>14.535761567062609</v>
      </c>
      <c r="K40" s="70">
        <f t="shared" si="4"/>
        <v>11.908181818181818</v>
      </c>
      <c r="L40" s="70">
        <f t="shared" si="4"/>
        <v>12.049090909090911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9" sqref="D49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118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119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/>
      <c r="F15" s="40"/>
      <c r="G15" s="40"/>
      <c r="H15" s="41"/>
      <c r="I15" s="42"/>
      <c r="J15" s="43"/>
      <c r="K15" s="44"/>
      <c r="L15" s="45"/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/>
      <c r="F22" s="40"/>
      <c r="G22" s="40"/>
      <c r="H22" s="41"/>
      <c r="I22" s="42"/>
      <c r="J22" s="43"/>
      <c r="K22" s="44"/>
      <c r="L22" s="45"/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85334</v>
      </c>
      <c r="F23" s="40">
        <v>277</v>
      </c>
      <c r="G23" s="40">
        <v>4.5</v>
      </c>
      <c r="H23" s="41">
        <v>1819</v>
      </c>
      <c r="I23" s="42">
        <v>32.299999999999997</v>
      </c>
      <c r="J23" s="43">
        <f t="shared" ref="J23:J38" si="1">(H23*10/(F23*G23))</f>
        <v>14.592860008022463</v>
      </c>
      <c r="K23" s="44">
        <f t="shared" ref="K23:K38" si="2">ROUND(J23*(1-((I23-14)/86)),2)</f>
        <v>11.49</v>
      </c>
      <c r="L23" s="45">
        <f t="shared" ref="L23:L38" si="3">ROUND(J23*(1-((I23-15)/85)),2)</f>
        <v>11.62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88000</v>
      </c>
      <c r="F25" s="40">
        <v>276</v>
      </c>
      <c r="G25" s="40">
        <v>4.5</v>
      </c>
      <c r="H25" s="41">
        <v>2125</v>
      </c>
      <c r="I25" s="42">
        <v>31.9</v>
      </c>
      <c r="J25" s="43">
        <f t="shared" si="1"/>
        <v>17.10950080515298</v>
      </c>
      <c r="K25" s="44">
        <f t="shared" si="2"/>
        <v>13.55</v>
      </c>
      <c r="L25" s="45">
        <f t="shared" si="3"/>
        <v>13.71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88000</v>
      </c>
      <c r="F26" s="40">
        <v>275</v>
      </c>
      <c r="G26" s="40">
        <v>4.5</v>
      </c>
      <c r="H26" s="41">
        <v>2002</v>
      </c>
      <c r="I26" s="42">
        <v>29.4</v>
      </c>
      <c r="J26" s="43">
        <f t="shared" si="1"/>
        <v>16.177777777777777</v>
      </c>
      <c r="K26" s="44">
        <f t="shared" si="2"/>
        <v>13.28</v>
      </c>
      <c r="L26" s="45">
        <f t="shared" si="3"/>
        <v>13.44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71">
        <v>85334</v>
      </c>
      <c r="F28" s="40">
        <v>275</v>
      </c>
      <c r="G28" s="40">
        <v>4.5</v>
      </c>
      <c r="H28" s="41">
        <v>1761</v>
      </c>
      <c r="I28" s="42">
        <v>28.3</v>
      </c>
      <c r="J28" s="43">
        <f t="shared" si="1"/>
        <v>14.23030303030303</v>
      </c>
      <c r="K28" s="44">
        <f t="shared" si="2"/>
        <v>11.86</v>
      </c>
      <c r="L28" s="45">
        <f t="shared" si="3"/>
        <v>12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85334</v>
      </c>
      <c r="F30" s="40">
        <v>274</v>
      </c>
      <c r="G30" s="40">
        <v>4.5</v>
      </c>
      <c r="H30" s="41">
        <v>2004</v>
      </c>
      <c r="I30" s="42">
        <v>30.1</v>
      </c>
      <c r="J30" s="43">
        <f t="shared" si="1"/>
        <v>16.253041362530414</v>
      </c>
      <c r="K30" s="44">
        <f t="shared" si="2"/>
        <v>13.21</v>
      </c>
      <c r="L30" s="45">
        <f t="shared" si="3"/>
        <v>13.37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82667</v>
      </c>
      <c r="F32" s="40">
        <v>273</v>
      </c>
      <c r="G32" s="40">
        <v>4.5</v>
      </c>
      <c r="H32" s="41">
        <v>1780</v>
      </c>
      <c r="I32" s="42">
        <v>27.7</v>
      </c>
      <c r="J32" s="43">
        <f t="shared" si="1"/>
        <v>14.48921448921449</v>
      </c>
      <c r="K32" s="44">
        <f t="shared" si="2"/>
        <v>12.18</v>
      </c>
      <c r="L32" s="45">
        <f t="shared" si="3"/>
        <v>12.32</v>
      </c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54">
        <v>88000</v>
      </c>
      <c r="F34" s="40">
        <v>271.5</v>
      </c>
      <c r="G34" s="40">
        <v>4.5</v>
      </c>
      <c r="H34" s="41">
        <v>2085</v>
      </c>
      <c r="I34" s="42">
        <v>30.6</v>
      </c>
      <c r="J34" s="43">
        <f t="shared" si="1"/>
        <v>17.065684468999386</v>
      </c>
      <c r="K34" s="44">
        <f t="shared" si="2"/>
        <v>13.77</v>
      </c>
      <c r="L34" s="45">
        <f t="shared" si="3"/>
        <v>13.93</v>
      </c>
    </row>
    <row r="35" spans="3:12" ht="15">
      <c r="C35" s="51">
        <v>25</v>
      </c>
      <c r="D35" s="53" t="s">
        <v>51</v>
      </c>
      <c r="E35" s="54">
        <v>88000</v>
      </c>
      <c r="F35" s="40">
        <v>269</v>
      </c>
      <c r="G35" s="40">
        <v>4.5</v>
      </c>
      <c r="H35" s="41">
        <v>1810</v>
      </c>
      <c r="I35" s="42">
        <v>27.7</v>
      </c>
      <c r="J35" s="43">
        <f t="shared" si="1"/>
        <v>14.952498967368856</v>
      </c>
      <c r="K35" s="44">
        <f t="shared" si="2"/>
        <v>12.57</v>
      </c>
      <c r="L35" s="45">
        <f t="shared" si="3"/>
        <v>12.72</v>
      </c>
    </row>
    <row r="36" spans="3:12" ht="15">
      <c r="C36" s="51">
        <v>26</v>
      </c>
      <c r="D36" s="55" t="s">
        <v>52</v>
      </c>
      <c r="E36" s="54">
        <v>85334</v>
      </c>
      <c r="F36" s="40">
        <v>267.5</v>
      </c>
      <c r="G36" s="40">
        <v>4.5</v>
      </c>
      <c r="H36" s="41">
        <v>2024</v>
      </c>
      <c r="I36" s="42">
        <v>29.3</v>
      </c>
      <c r="J36" s="43">
        <f t="shared" si="1"/>
        <v>16.814122533748701</v>
      </c>
      <c r="K36" s="44">
        <f t="shared" si="2"/>
        <v>13.82</v>
      </c>
      <c r="L36" s="45">
        <f t="shared" si="3"/>
        <v>13.99</v>
      </c>
    </row>
    <row r="37" spans="3:12" ht="15">
      <c r="C37" s="51">
        <v>27</v>
      </c>
      <c r="D37" s="53" t="s">
        <v>53</v>
      </c>
      <c r="E37" s="54">
        <v>85334</v>
      </c>
      <c r="F37" s="40">
        <v>266.5</v>
      </c>
      <c r="G37" s="40">
        <v>4.5</v>
      </c>
      <c r="H37" s="41">
        <v>2309</v>
      </c>
      <c r="I37" s="42">
        <v>33.799999999999997</v>
      </c>
      <c r="J37" s="43">
        <f t="shared" si="1"/>
        <v>19.253700229309985</v>
      </c>
      <c r="K37" s="44">
        <f t="shared" si="2"/>
        <v>14.82</v>
      </c>
      <c r="L37" s="45">
        <f t="shared" si="3"/>
        <v>15</v>
      </c>
    </row>
    <row r="38" spans="3:12" ht="15">
      <c r="C38" s="51">
        <v>28</v>
      </c>
      <c r="D38" s="55" t="s">
        <v>54</v>
      </c>
      <c r="E38" s="54">
        <v>88000</v>
      </c>
      <c r="F38" s="40">
        <v>265</v>
      </c>
      <c r="G38" s="40">
        <v>4.5</v>
      </c>
      <c r="H38" s="41">
        <v>2235</v>
      </c>
      <c r="I38" s="42">
        <v>33.5</v>
      </c>
      <c r="J38" s="43">
        <f t="shared" si="1"/>
        <v>18.742138364779873</v>
      </c>
      <c r="K38" s="44">
        <f t="shared" si="2"/>
        <v>14.49</v>
      </c>
      <c r="L38" s="45">
        <f t="shared" si="3"/>
        <v>14.66</v>
      </c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30.418181818181814</v>
      </c>
      <c r="J40" s="70">
        <f t="shared" ref="J40:L40" si="4">AVERAGE(J11:J39)</f>
        <v>16.334622003382538</v>
      </c>
      <c r="K40" s="70">
        <f t="shared" si="4"/>
        <v>13.185454545454546</v>
      </c>
      <c r="L40" s="70">
        <f t="shared" si="4"/>
        <v>13.341818181818184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9" sqref="D49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57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58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/>
      <c r="F15" s="40"/>
      <c r="G15" s="40"/>
      <c r="H15" s="41"/>
      <c r="I15" s="42"/>
      <c r="J15" s="43"/>
      <c r="K15" s="44"/>
      <c r="L15" s="45"/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85000</v>
      </c>
      <c r="F22" s="40">
        <v>96</v>
      </c>
      <c r="G22" s="40">
        <v>6</v>
      </c>
      <c r="H22" s="41">
        <v>805</v>
      </c>
      <c r="I22" s="42">
        <v>27</v>
      </c>
      <c r="J22" s="43">
        <f t="shared" ref="J22:J36" si="1">(H22*10/(F22*G22))</f>
        <v>13.975694444444445</v>
      </c>
      <c r="K22" s="44">
        <f t="shared" ref="K22:K36" si="2">ROUND(J22*(1-((I22-14)/86)),2)</f>
        <v>11.86</v>
      </c>
      <c r="L22" s="45">
        <f t="shared" ref="L22:L36" si="3">ROUND(J22*(1-((I22-15)/85)),2)</f>
        <v>12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85000</v>
      </c>
      <c r="F23" s="40">
        <v>95</v>
      </c>
      <c r="G23" s="40">
        <v>6</v>
      </c>
      <c r="H23" s="41">
        <v>693</v>
      </c>
      <c r="I23" s="42">
        <v>25.8</v>
      </c>
      <c r="J23" s="43">
        <f t="shared" si="1"/>
        <v>12.157894736842104</v>
      </c>
      <c r="K23" s="44">
        <f t="shared" si="2"/>
        <v>10.49</v>
      </c>
      <c r="L23" s="45">
        <f t="shared" si="3"/>
        <v>10.61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85000</v>
      </c>
      <c r="F25" s="40">
        <v>96</v>
      </c>
      <c r="G25" s="40">
        <v>6</v>
      </c>
      <c r="H25" s="41">
        <v>798</v>
      </c>
      <c r="I25" s="42">
        <v>26</v>
      </c>
      <c r="J25" s="43">
        <f t="shared" si="1"/>
        <v>13.854166666666666</v>
      </c>
      <c r="K25" s="44">
        <f t="shared" si="2"/>
        <v>11.92</v>
      </c>
      <c r="L25" s="45">
        <f t="shared" si="3"/>
        <v>12.06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84000</v>
      </c>
      <c r="F26" s="40">
        <v>97</v>
      </c>
      <c r="G26" s="40">
        <v>6</v>
      </c>
      <c r="H26" s="41">
        <v>849</v>
      </c>
      <c r="I26" s="42">
        <v>26.1</v>
      </c>
      <c r="J26" s="43">
        <f t="shared" si="1"/>
        <v>14.587628865979381</v>
      </c>
      <c r="K26" s="44">
        <f t="shared" si="2"/>
        <v>12.54</v>
      </c>
      <c r="L26" s="45">
        <f t="shared" si="3"/>
        <v>12.68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39">
        <v>84000</v>
      </c>
      <c r="F28" s="40">
        <v>98</v>
      </c>
      <c r="G28" s="40">
        <v>6</v>
      </c>
      <c r="H28" s="41">
        <v>736</v>
      </c>
      <c r="I28" s="42">
        <v>25.2</v>
      </c>
      <c r="J28" s="43">
        <f t="shared" si="1"/>
        <v>12.517006802721088</v>
      </c>
      <c r="K28" s="44">
        <f t="shared" si="2"/>
        <v>10.89</v>
      </c>
      <c r="L28" s="45">
        <f t="shared" si="3"/>
        <v>11.01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83000</v>
      </c>
      <c r="F30" s="40">
        <v>100</v>
      </c>
      <c r="G30" s="40">
        <v>6</v>
      </c>
      <c r="H30" s="41">
        <v>861</v>
      </c>
      <c r="I30" s="42">
        <v>25.8</v>
      </c>
      <c r="J30" s="43">
        <f t="shared" si="1"/>
        <v>14.35</v>
      </c>
      <c r="K30" s="44">
        <f t="shared" si="2"/>
        <v>12.38</v>
      </c>
      <c r="L30" s="45">
        <f t="shared" si="3"/>
        <v>12.53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83000</v>
      </c>
      <c r="F32" s="40">
        <v>104</v>
      </c>
      <c r="G32" s="40">
        <v>6</v>
      </c>
      <c r="H32" s="41">
        <v>825</v>
      </c>
      <c r="I32" s="42">
        <v>26</v>
      </c>
      <c r="J32" s="43">
        <f t="shared" si="1"/>
        <v>13.221153846153847</v>
      </c>
      <c r="K32" s="44">
        <f t="shared" si="2"/>
        <v>11.38</v>
      </c>
      <c r="L32" s="45">
        <f t="shared" si="3"/>
        <v>11.51</v>
      </c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39">
        <v>85000</v>
      </c>
      <c r="F34" s="40">
        <v>107</v>
      </c>
      <c r="G34" s="40">
        <v>6</v>
      </c>
      <c r="H34" s="41">
        <v>928</v>
      </c>
      <c r="I34" s="42">
        <v>24</v>
      </c>
      <c r="J34" s="43">
        <f t="shared" si="1"/>
        <v>14.454828660436137</v>
      </c>
      <c r="K34" s="44">
        <f t="shared" si="2"/>
        <v>12.77</v>
      </c>
      <c r="L34" s="45">
        <f t="shared" si="3"/>
        <v>12.92</v>
      </c>
    </row>
    <row r="35" spans="3:12" ht="15">
      <c r="C35" s="51">
        <v>25</v>
      </c>
      <c r="D35" s="53" t="s">
        <v>51</v>
      </c>
      <c r="E35" s="39">
        <v>85000</v>
      </c>
      <c r="F35" s="40">
        <v>108</v>
      </c>
      <c r="G35" s="40">
        <v>6</v>
      </c>
      <c r="H35" s="41">
        <v>837</v>
      </c>
      <c r="I35" s="42">
        <v>24.3</v>
      </c>
      <c r="J35" s="43">
        <f t="shared" si="1"/>
        <v>12.916666666666666</v>
      </c>
      <c r="K35" s="44">
        <f t="shared" si="2"/>
        <v>11.37</v>
      </c>
      <c r="L35" s="45">
        <f t="shared" si="3"/>
        <v>11.5</v>
      </c>
    </row>
    <row r="36" spans="3:12" ht="15">
      <c r="C36" s="51">
        <v>26</v>
      </c>
      <c r="D36" s="55" t="s">
        <v>52</v>
      </c>
      <c r="E36" s="39">
        <v>85000</v>
      </c>
      <c r="F36" s="40">
        <v>110</v>
      </c>
      <c r="G36" s="40">
        <v>6</v>
      </c>
      <c r="H36" s="41">
        <v>1000</v>
      </c>
      <c r="I36" s="42">
        <v>25.9</v>
      </c>
      <c r="J36" s="43">
        <f t="shared" si="1"/>
        <v>15.151515151515152</v>
      </c>
      <c r="K36" s="44">
        <f t="shared" si="2"/>
        <v>13.05</v>
      </c>
      <c r="L36" s="45">
        <f t="shared" si="3"/>
        <v>13.21</v>
      </c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25.610000000000003</v>
      </c>
      <c r="J40" s="70">
        <f t="shared" ref="J40:L40" si="4">AVERAGE(J11:J39)</f>
        <v>13.718655584142548</v>
      </c>
      <c r="K40" s="70">
        <f t="shared" si="4"/>
        <v>11.864999999999998</v>
      </c>
      <c r="L40" s="70">
        <f t="shared" si="4"/>
        <v>12.003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9" sqref="D49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120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121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/>
      <c r="F15" s="40"/>
      <c r="G15" s="40"/>
      <c r="H15" s="41"/>
      <c r="I15" s="42"/>
      <c r="J15" s="43"/>
      <c r="K15" s="44"/>
      <c r="L15" s="45"/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/>
      <c r="F22" s="40"/>
      <c r="G22" s="40"/>
      <c r="H22" s="41"/>
      <c r="I22" s="42"/>
      <c r="J22" s="43"/>
      <c r="K22" s="44"/>
      <c r="L22" s="45"/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80000</v>
      </c>
      <c r="F23" s="40">
        <v>180</v>
      </c>
      <c r="G23" s="40">
        <v>6</v>
      </c>
      <c r="H23" s="41">
        <v>1710</v>
      </c>
      <c r="I23" s="42">
        <v>34.1</v>
      </c>
      <c r="J23" s="43">
        <f t="shared" ref="J23:J38" si="1">(H23*10/(F23*G23))</f>
        <v>15.833333333333334</v>
      </c>
      <c r="K23" s="44">
        <f t="shared" ref="K23:K38" si="2">ROUND(J23*(1-((I23-14)/86)),2)</f>
        <v>12.13</v>
      </c>
      <c r="L23" s="45">
        <f t="shared" ref="L23:L38" si="3">ROUND(J23*(1-((I23-15)/85)),2)</f>
        <v>12.28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85333</v>
      </c>
      <c r="F25" s="40">
        <v>179.5</v>
      </c>
      <c r="G25" s="40">
        <v>6</v>
      </c>
      <c r="H25" s="41">
        <v>1763</v>
      </c>
      <c r="I25" s="42">
        <v>31.3</v>
      </c>
      <c r="J25" s="43">
        <f t="shared" si="1"/>
        <v>16.36954503249768</v>
      </c>
      <c r="K25" s="44">
        <f t="shared" si="2"/>
        <v>13.08</v>
      </c>
      <c r="L25" s="45">
        <f t="shared" si="3"/>
        <v>13.23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82667</v>
      </c>
      <c r="F26" s="40">
        <v>179</v>
      </c>
      <c r="G26" s="40">
        <v>6</v>
      </c>
      <c r="H26" s="41">
        <v>1792</v>
      </c>
      <c r="I26" s="42">
        <v>30.1</v>
      </c>
      <c r="J26" s="43">
        <f t="shared" si="1"/>
        <v>16.685288640595903</v>
      </c>
      <c r="K26" s="44">
        <f t="shared" si="2"/>
        <v>13.56</v>
      </c>
      <c r="L26" s="45">
        <f t="shared" si="3"/>
        <v>13.72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71">
        <v>80000</v>
      </c>
      <c r="F28" s="40">
        <v>178.5</v>
      </c>
      <c r="G28" s="40">
        <v>6</v>
      </c>
      <c r="H28" s="41">
        <v>1615</v>
      </c>
      <c r="I28" s="42">
        <v>29.2</v>
      </c>
      <c r="J28" s="43">
        <f t="shared" si="1"/>
        <v>15.079365079365079</v>
      </c>
      <c r="K28" s="44">
        <f t="shared" si="2"/>
        <v>12.41</v>
      </c>
      <c r="L28" s="45">
        <f t="shared" si="3"/>
        <v>12.56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85333</v>
      </c>
      <c r="F30" s="40">
        <v>178</v>
      </c>
      <c r="G30" s="40">
        <v>6</v>
      </c>
      <c r="H30" s="41">
        <v>1798</v>
      </c>
      <c r="I30" s="42">
        <v>30</v>
      </c>
      <c r="J30" s="43">
        <f t="shared" si="1"/>
        <v>16.835205992509362</v>
      </c>
      <c r="K30" s="44">
        <f t="shared" si="2"/>
        <v>13.7</v>
      </c>
      <c r="L30" s="45">
        <f t="shared" si="3"/>
        <v>13.86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82667</v>
      </c>
      <c r="F32" s="40">
        <v>177.5</v>
      </c>
      <c r="G32" s="40">
        <v>6</v>
      </c>
      <c r="H32" s="41">
        <v>1667</v>
      </c>
      <c r="I32" s="42">
        <v>30.1</v>
      </c>
      <c r="J32" s="43">
        <f t="shared" si="1"/>
        <v>15.652582159624414</v>
      </c>
      <c r="K32" s="44">
        <f t="shared" si="2"/>
        <v>12.72</v>
      </c>
      <c r="L32" s="45">
        <f t="shared" si="3"/>
        <v>12.87</v>
      </c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54">
        <v>82667</v>
      </c>
      <c r="F34" s="40">
        <v>177</v>
      </c>
      <c r="G34" s="40">
        <v>6</v>
      </c>
      <c r="H34" s="41">
        <v>1870</v>
      </c>
      <c r="I34" s="42">
        <v>29.4</v>
      </c>
      <c r="J34" s="43">
        <f t="shared" si="1"/>
        <v>17.608286252354048</v>
      </c>
      <c r="K34" s="44">
        <f t="shared" si="2"/>
        <v>14.46</v>
      </c>
      <c r="L34" s="45">
        <f t="shared" si="3"/>
        <v>14.63</v>
      </c>
    </row>
    <row r="35" spans="3:12" ht="15">
      <c r="C35" s="51">
        <v>25</v>
      </c>
      <c r="D35" s="53" t="s">
        <v>51</v>
      </c>
      <c r="E35" s="54">
        <v>85333</v>
      </c>
      <c r="F35" s="40">
        <v>176.5</v>
      </c>
      <c r="G35" s="40">
        <v>6</v>
      </c>
      <c r="H35" s="41">
        <v>1739</v>
      </c>
      <c r="I35" s="42">
        <v>29.4</v>
      </c>
      <c r="J35" s="43">
        <f t="shared" si="1"/>
        <v>16.421152030217186</v>
      </c>
      <c r="K35" s="44">
        <f t="shared" si="2"/>
        <v>13.48</v>
      </c>
      <c r="L35" s="45">
        <f t="shared" si="3"/>
        <v>13.64</v>
      </c>
    </row>
    <row r="36" spans="3:12" ht="15">
      <c r="C36" s="51">
        <v>26</v>
      </c>
      <c r="D36" s="55" t="s">
        <v>52</v>
      </c>
      <c r="E36" s="54">
        <v>82667</v>
      </c>
      <c r="F36" s="40">
        <v>176.5</v>
      </c>
      <c r="G36" s="40">
        <v>6</v>
      </c>
      <c r="H36" s="41">
        <v>1857</v>
      </c>
      <c r="I36" s="42">
        <v>32.700000000000003</v>
      </c>
      <c r="J36" s="43">
        <f t="shared" si="1"/>
        <v>17.53541076487252</v>
      </c>
      <c r="K36" s="44">
        <f t="shared" si="2"/>
        <v>13.72</v>
      </c>
      <c r="L36" s="45">
        <f t="shared" si="3"/>
        <v>13.88</v>
      </c>
    </row>
    <row r="37" spans="3:12" ht="15">
      <c r="C37" s="51">
        <v>27</v>
      </c>
      <c r="D37" s="53" t="s">
        <v>53</v>
      </c>
      <c r="E37" s="54">
        <v>85333</v>
      </c>
      <c r="F37" s="40">
        <v>176.5</v>
      </c>
      <c r="G37" s="40">
        <v>6</v>
      </c>
      <c r="H37" s="41">
        <v>2091</v>
      </c>
      <c r="I37" s="42">
        <v>34.799999999999997</v>
      </c>
      <c r="J37" s="43">
        <f t="shared" si="1"/>
        <v>19.745042492917847</v>
      </c>
      <c r="K37" s="44">
        <f t="shared" si="2"/>
        <v>14.97</v>
      </c>
      <c r="L37" s="45">
        <f t="shared" si="3"/>
        <v>15.15</v>
      </c>
    </row>
    <row r="38" spans="3:12" ht="15">
      <c r="C38" s="51">
        <v>28</v>
      </c>
      <c r="D38" s="55" t="s">
        <v>54</v>
      </c>
      <c r="E38" s="54">
        <v>82667</v>
      </c>
      <c r="F38" s="40">
        <v>176</v>
      </c>
      <c r="G38" s="40">
        <v>6</v>
      </c>
      <c r="H38" s="41">
        <v>2022</v>
      </c>
      <c r="I38" s="42">
        <v>34.9</v>
      </c>
      <c r="J38" s="43">
        <f t="shared" si="1"/>
        <v>19.147727272727273</v>
      </c>
      <c r="K38" s="44">
        <f t="shared" si="2"/>
        <v>14.49</v>
      </c>
      <c r="L38" s="45">
        <f t="shared" si="3"/>
        <v>14.66</v>
      </c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31.454545454545453</v>
      </c>
      <c r="J40" s="70">
        <f t="shared" ref="J40:L40" si="4">AVERAGE(J11:J39)</f>
        <v>16.992085368274061</v>
      </c>
      <c r="K40" s="70">
        <f t="shared" si="4"/>
        <v>13.520000000000003</v>
      </c>
      <c r="L40" s="70">
        <f t="shared" si="4"/>
        <v>13.68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9" sqref="D49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122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117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/>
      <c r="F15" s="40"/>
      <c r="G15" s="40"/>
      <c r="H15" s="41"/>
      <c r="I15" s="42"/>
      <c r="J15" s="43"/>
      <c r="K15" s="44"/>
      <c r="L15" s="45"/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/>
      <c r="F22" s="40"/>
      <c r="G22" s="40"/>
      <c r="H22" s="41"/>
      <c r="I22" s="42"/>
      <c r="J22" s="43"/>
      <c r="K22" s="44"/>
      <c r="L22" s="45"/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80000</v>
      </c>
      <c r="F23" s="40">
        <v>206</v>
      </c>
      <c r="G23" s="40">
        <v>6</v>
      </c>
      <c r="H23" s="41">
        <v>1279</v>
      </c>
      <c r="I23" s="42">
        <v>27.3</v>
      </c>
      <c r="J23" s="43">
        <f t="shared" ref="J23:J38" si="1">(H23*10/(F23*G23))</f>
        <v>10.34789644012945</v>
      </c>
      <c r="K23" s="44">
        <f t="shared" ref="K23:K38" si="2">ROUND(J23*(1-((I23-14)/86)),2)</f>
        <v>8.75</v>
      </c>
      <c r="L23" s="45">
        <f t="shared" ref="L23:L38" si="3">ROUND(J23*(1-((I23-15)/85)),2)</f>
        <v>8.85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82667</v>
      </c>
      <c r="F25" s="40">
        <v>206</v>
      </c>
      <c r="G25" s="40">
        <v>6</v>
      </c>
      <c r="H25" s="41">
        <v>1454</v>
      </c>
      <c r="I25" s="42">
        <v>25.2</v>
      </c>
      <c r="J25" s="43">
        <f t="shared" si="1"/>
        <v>11.763754045307444</v>
      </c>
      <c r="K25" s="44">
        <f t="shared" si="2"/>
        <v>10.23</v>
      </c>
      <c r="L25" s="45">
        <f t="shared" si="3"/>
        <v>10.35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85333</v>
      </c>
      <c r="F26" s="40">
        <v>205.5</v>
      </c>
      <c r="G26" s="40">
        <v>6</v>
      </c>
      <c r="H26" s="41">
        <v>1327</v>
      </c>
      <c r="I26" s="42">
        <v>24.8</v>
      </c>
      <c r="J26" s="43">
        <f t="shared" si="1"/>
        <v>10.762368207623682</v>
      </c>
      <c r="K26" s="44">
        <f t="shared" si="2"/>
        <v>9.41</v>
      </c>
      <c r="L26" s="45">
        <f t="shared" si="3"/>
        <v>9.52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71">
        <v>80000</v>
      </c>
      <c r="F28" s="40">
        <v>205</v>
      </c>
      <c r="G28" s="40">
        <v>6</v>
      </c>
      <c r="H28" s="41">
        <v>1288</v>
      </c>
      <c r="I28" s="42">
        <v>25.1</v>
      </c>
      <c r="J28" s="43">
        <f t="shared" si="1"/>
        <v>10.471544715447154</v>
      </c>
      <c r="K28" s="44">
        <f t="shared" si="2"/>
        <v>9.1199999999999992</v>
      </c>
      <c r="L28" s="45">
        <f t="shared" si="3"/>
        <v>9.23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80000</v>
      </c>
      <c r="F30" s="40">
        <v>204.5</v>
      </c>
      <c r="G30" s="40">
        <v>6</v>
      </c>
      <c r="H30" s="41">
        <v>1279</v>
      </c>
      <c r="I30" s="42">
        <v>25.9</v>
      </c>
      <c r="J30" s="43">
        <f t="shared" si="1"/>
        <v>10.423797881010595</v>
      </c>
      <c r="K30" s="44">
        <f t="shared" si="2"/>
        <v>8.98</v>
      </c>
      <c r="L30" s="45">
        <f t="shared" si="3"/>
        <v>9.09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82667</v>
      </c>
      <c r="F32" s="40">
        <v>204</v>
      </c>
      <c r="G32" s="40">
        <v>6</v>
      </c>
      <c r="H32" s="41">
        <v>1171</v>
      </c>
      <c r="I32" s="42">
        <v>24.7</v>
      </c>
      <c r="J32" s="43">
        <f t="shared" si="1"/>
        <v>9.5669934640522882</v>
      </c>
      <c r="K32" s="44">
        <f t="shared" si="2"/>
        <v>8.3800000000000008</v>
      </c>
      <c r="L32" s="45">
        <f t="shared" si="3"/>
        <v>8.48</v>
      </c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54">
        <v>82667</v>
      </c>
      <c r="F34" s="40">
        <v>203.5</v>
      </c>
      <c r="G34" s="40">
        <v>6</v>
      </c>
      <c r="H34" s="41">
        <v>1217</v>
      </c>
      <c r="I34" s="42">
        <v>27.2</v>
      </c>
      <c r="J34" s="43">
        <f t="shared" si="1"/>
        <v>9.9672399672399674</v>
      </c>
      <c r="K34" s="44">
        <f t="shared" si="2"/>
        <v>8.44</v>
      </c>
      <c r="L34" s="45">
        <f t="shared" si="3"/>
        <v>8.5399999999999991</v>
      </c>
    </row>
    <row r="35" spans="3:12" ht="15">
      <c r="C35" s="51">
        <v>25</v>
      </c>
      <c r="D35" s="53" t="s">
        <v>51</v>
      </c>
      <c r="E35" s="54">
        <v>80000</v>
      </c>
      <c r="F35" s="40">
        <v>203</v>
      </c>
      <c r="G35" s="40">
        <v>6</v>
      </c>
      <c r="H35" s="41">
        <v>1267</v>
      </c>
      <c r="I35" s="42">
        <v>24.8</v>
      </c>
      <c r="J35" s="43">
        <f t="shared" si="1"/>
        <v>10.402298850574713</v>
      </c>
      <c r="K35" s="44">
        <f t="shared" si="2"/>
        <v>9.1</v>
      </c>
      <c r="L35" s="45">
        <f t="shared" si="3"/>
        <v>9.1999999999999993</v>
      </c>
    </row>
    <row r="36" spans="3:12" ht="15">
      <c r="C36" s="51">
        <v>26</v>
      </c>
      <c r="D36" s="55" t="s">
        <v>52</v>
      </c>
      <c r="E36" s="54">
        <v>82667</v>
      </c>
      <c r="F36" s="40">
        <v>202.5</v>
      </c>
      <c r="G36" s="40">
        <v>6</v>
      </c>
      <c r="H36" s="41">
        <v>1288</v>
      </c>
      <c r="I36" s="42">
        <v>26.2</v>
      </c>
      <c r="J36" s="43">
        <f t="shared" si="1"/>
        <v>10.600823045267489</v>
      </c>
      <c r="K36" s="44">
        <f t="shared" si="2"/>
        <v>9.1</v>
      </c>
      <c r="L36" s="45">
        <f t="shared" si="3"/>
        <v>9.1999999999999993</v>
      </c>
    </row>
    <row r="37" spans="3:12" ht="15">
      <c r="C37" s="51">
        <v>27</v>
      </c>
      <c r="D37" s="53" t="s">
        <v>53</v>
      </c>
      <c r="E37" s="54">
        <v>85333</v>
      </c>
      <c r="F37" s="40">
        <v>202</v>
      </c>
      <c r="G37" s="40">
        <v>6</v>
      </c>
      <c r="H37" s="41">
        <v>1534</v>
      </c>
      <c r="I37" s="42">
        <v>29.4</v>
      </c>
      <c r="J37" s="43">
        <f t="shared" si="1"/>
        <v>12.656765676567657</v>
      </c>
      <c r="K37" s="44">
        <f t="shared" si="2"/>
        <v>10.39</v>
      </c>
      <c r="L37" s="45">
        <f t="shared" si="3"/>
        <v>10.51</v>
      </c>
    </row>
    <row r="38" spans="3:12" ht="15">
      <c r="C38" s="51">
        <v>28</v>
      </c>
      <c r="D38" s="55" t="s">
        <v>54</v>
      </c>
      <c r="E38" s="54">
        <v>82667</v>
      </c>
      <c r="F38" s="40">
        <v>201</v>
      </c>
      <c r="G38" s="40">
        <v>6</v>
      </c>
      <c r="H38" s="41">
        <v>1355</v>
      </c>
      <c r="I38" s="42">
        <v>29.2</v>
      </c>
      <c r="J38" s="43">
        <f t="shared" si="1"/>
        <v>11.235489220563847</v>
      </c>
      <c r="K38" s="44">
        <f t="shared" si="2"/>
        <v>9.25</v>
      </c>
      <c r="L38" s="45">
        <f t="shared" si="3"/>
        <v>9.36</v>
      </c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26.34545454545454</v>
      </c>
      <c r="J40" s="70">
        <f t="shared" ref="J40:L40" si="4">AVERAGE(J11:J39)</f>
        <v>10.745361046707663</v>
      </c>
      <c r="K40" s="70">
        <f t="shared" si="4"/>
        <v>9.1954545454545453</v>
      </c>
      <c r="L40" s="70">
        <f t="shared" si="4"/>
        <v>9.3027272727272745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9" sqref="D49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123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119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/>
      <c r="F15" s="40"/>
      <c r="G15" s="40"/>
      <c r="H15" s="41"/>
      <c r="I15" s="42"/>
      <c r="J15" s="43"/>
      <c r="K15" s="44"/>
      <c r="L15" s="45"/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/>
      <c r="F22" s="40"/>
      <c r="G22" s="40"/>
      <c r="H22" s="41"/>
      <c r="I22" s="42"/>
      <c r="J22" s="43"/>
      <c r="K22" s="44"/>
      <c r="L22" s="45"/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82667</v>
      </c>
      <c r="F23" s="40">
        <v>213</v>
      </c>
      <c r="G23" s="40">
        <v>9</v>
      </c>
      <c r="H23" s="41">
        <v>2893</v>
      </c>
      <c r="I23" s="42">
        <v>32.200000000000003</v>
      </c>
      <c r="J23" s="43">
        <f t="shared" ref="J23:J38" si="1">(H23*10/(F23*G23))</f>
        <v>15.091288471570161</v>
      </c>
      <c r="K23" s="44">
        <f t="shared" ref="K23:K38" si="2">ROUND(J23*(1-((I23-14)/86)),2)</f>
        <v>11.9</v>
      </c>
      <c r="L23" s="45">
        <f t="shared" ref="L23:L38" si="3">ROUND(J23*(1-((I23-15)/85)),2)</f>
        <v>12.04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85334</v>
      </c>
      <c r="F25" s="40">
        <v>213</v>
      </c>
      <c r="G25" s="40">
        <v>9</v>
      </c>
      <c r="H25" s="41">
        <v>3017</v>
      </c>
      <c r="I25" s="42">
        <v>34.200000000000003</v>
      </c>
      <c r="J25" s="43">
        <f t="shared" si="1"/>
        <v>15.738132498695879</v>
      </c>
      <c r="K25" s="44">
        <f t="shared" si="2"/>
        <v>12.04</v>
      </c>
      <c r="L25" s="45">
        <f t="shared" si="3"/>
        <v>12.18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82667</v>
      </c>
      <c r="F26" s="40">
        <v>213</v>
      </c>
      <c r="G26" s="40">
        <v>9</v>
      </c>
      <c r="H26" s="41">
        <v>2590</v>
      </c>
      <c r="I26" s="42">
        <v>31.6</v>
      </c>
      <c r="J26" s="43">
        <f t="shared" si="1"/>
        <v>13.510693792383933</v>
      </c>
      <c r="K26" s="44">
        <f t="shared" si="2"/>
        <v>10.75</v>
      </c>
      <c r="L26" s="45">
        <f t="shared" si="3"/>
        <v>10.87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71">
        <v>82667</v>
      </c>
      <c r="F28" s="40">
        <v>213</v>
      </c>
      <c r="G28" s="40">
        <v>9</v>
      </c>
      <c r="H28" s="41">
        <v>2638</v>
      </c>
      <c r="I28" s="42">
        <v>30.1</v>
      </c>
      <c r="J28" s="43">
        <f t="shared" si="1"/>
        <v>13.761085028690662</v>
      </c>
      <c r="K28" s="44">
        <f t="shared" si="2"/>
        <v>11.18</v>
      </c>
      <c r="L28" s="45">
        <f t="shared" si="3"/>
        <v>11.32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85334</v>
      </c>
      <c r="F30" s="40">
        <v>213</v>
      </c>
      <c r="G30" s="40">
        <v>9</v>
      </c>
      <c r="H30" s="41">
        <v>2839</v>
      </c>
      <c r="I30" s="42">
        <v>30.2</v>
      </c>
      <c r="J30" s="43">
        <f t="shared" si="1"/>
        <v>14.809598330725091</v>
      </c>
      <c r="K30" s="44">
        <f t="shared" si="2"/>
        <v>12.02</v>
      </c>
      <c r="L30" s="45">
        <f t="shared" si="3"/>
        <v>12.16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85334</v>
      </c>
      <c r="F32" s="40">
        <v>213</v>
      </c>
      <c r="G32" s="40">
        <v>9</v>
      </c>
      <c r="H32" s="41">
        <v>2564</v>
      </c>
      <c r="I32" s="42">
        <v>29.6</v>
      </c>
      <c r="J32" s="43">
        <f t="shared" si="1"/>
        <v>13.375065206051122</v>
      </c>
      <c r="K32" s="44">
        <f t="shared" si="2"/>
        <v>10.95</v>
      </c>
      <c r="L32" s="45">
        <f t="shared" si="3"/>
        <v>11.08</v>
      </c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54">
        <v>82667</v>
      </c>
      <c r="F34" s="40">
        <v>213</v>
      </c>
      <c r="G34" s="40">
        <v>9</v>
      </c>
      <c r="H34" s="41">
        <v>3070</v>
      </c>
      <c r="I34" s="42">
        <v>33.4</v>
      </c>
      <c r="J34" s="43">
        <f t="shared" si="1"/>
        <v>16.014606155451226</v>
      </c>
      <c r="K34" s="44">
        <f t="shared" si="2"/>
        <v>12.4</v>
      </c>
      <c r="L34" s="45">
        <f t="shared" si="3"/>
        <v>12.55</v>
      </c>
    </row>
    <row r="35" spans="3:12" ht="15">
      <c r="C35" s="51">
        <v>25</v>
      </c>
      <c r="D35" s="53" t="s">
        <v>51</v>
      </c>
      <c r="E35" s="54">
        <v>88000</v>
      </c>
      <c r="F35" s="40">
        <v>213</v>
      </c>
      <c r="G35" s="40">
        <v>9</v>
      </c>
      <c r="H35" s="41">
        <v>2847</v>
      </c>
      <c r="I35" s="42">
        <v>33.5</v>
      </c>
      <c r="J35" s="43">
        <f t="shared" si="1"/>
        <v>14.851330203442879</v>
      </c>
      <c r="K35" s="44">
        <f t="shared" si="2"/>
        <v>11.48</v>
      </c>
      <c r="L35" s="45">
        <f t="shared" si="3"/>
        <v>11.62</v>
      </c>
    </row>
    <row r="36" spans="3:12" ht="15">
      <c r="C36" s="51">
        <v>26</v>
      </c>
      <c r="D36" s="55" t="s">
        <v>52</v>
      </c>
      <c r="E36" s="54">
        <v>85334</v>
      </c>
      <c r="F36" s="40">
        <v>213</v>
      </c>
      <c r="G36" s="40">
        <v>9</v>
      </c>
      <c r="H36" s="41">
        <v>3217</v>
      </c>
      <c r="I36" s="42">
        <v>34</v>
      </c>
      <c r="J36" s="43">
        <f t="shared" si="1"/>
        <v>16.781429316640583</v>
      </c>
      <c r="K36" s="44">
        <f t="shared" si="2"/>
        <v>12.88</v>
      </c>
      <c r="L36" s="45">
        <f t="shared" si="3"/>
        <v>13.03</v>
      </c>
    </row>
    <row r="37" spans="3:12" ht="15">
      <c r="C37" s="51">
        <v>27</v>
      </c>
      <c r="D37" s="53" t="s">
        <v>53</v>
      </c>
      <c r="E37" s="54">
        <v>85334</v>
      </c>
      <c r="F37" s="40">
        <v>213</v>
      </c>
      <c r="G37" s="40">
        <v>9</v>
      </c>
      <c r="H37" s="41">
        <v>3476</v>
      </c>
      <c r="I37" s="42">
        <v>34.6</v>
      </c>
      <c r="J37" s="43">
        <f t="shared" si="1"/>
        <v>18.132498695878979</v>
      </c>
      <c r="K37" s="44">
        <f t="shared" si="2"/>
        <v>13.79</v>
      </c>
      <c r="L37" s="45">
        <f t="shared" si="3"/>
        <v>13.95</v>
      </c>
    </row>
    <row r="38" spans="3:12" ht="15">
      <c r="C38" s="51">
        <v>28</v>
      </c>
      <c r="D38" s="55" t="s">
        <v>54</v>
      </c>
      <c r="E38" s="54">
        <v>85334</v>
      </c>
      <c r="F38" s="40">
        <v>213</v>
      </c>
      <c r="G38" s="40">
        <v>9</v>
      </c>
      <c r="H38" s="41">
        <v>2815</v>
      </c>
      <c r="I38" s="42">
        <v>36.299999999999997</v>
      </c>
      <c r="J38" s="43">
        <f t="shared" si="1"/>
        <v>14.684402712571726</v>
      </c>
      <c r="K38" s="44">
        <f t="shared" si="2"/>
        <v>10.88</v>
      </c>
      <c r="L38" s="45">
        <f t="shared" si="3"/>
        <v>11</v>
      </c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32.699999999999996</v>
      </c>
      <c r="J40" s="70">
        <f t="shared" ref="J40:L40" si="4">AVERAGE(J11:J39)</f>
        <v>15.15910276473657</v>
      </c>
      <c r="K40" s="70">
        <f t="shared" si="4"/>
        <v>11.842727272727274</v>
      </c>
      <c r="L40" s="70">
        <f t="shared" si="4"/>
        <v>11.981818181818182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9" sqref="D49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124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125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>
        <v>80000</v>
      </c>
      <c r="F11" s="27">
        <v>107</v>
      </c>
      <c r="G11" s="27">
        <v>6</v>
      </c>
      <c r="H11" s="29">
        <v>745</v>
      </c>
      <c r="I11" s="30">
        <v>28.1</v>
      </c>
      <c r="J11" s="31">
        <f>(H11*10/(F11*G11))</f>
        <v>11.604361370716511</v>
      </c>
      <c r="K11" s="32">
        <f>ROUND(J11*(1-((I11-14)/86)),2)</f>
        <v>9.6999999999999993</v>
      </c>
      <c r="L11" s="33">
        <f>ROUND(J11*(1-((I11-15)/85)),2)</f>
        <v>9.82</v>
      </c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>
        <v>80000</v>
      </c>
      <c r="F12" s="40">
        <v>113</v>
      </c>
      <c r="G12" s="40">
        <v>6</v>
      </c>
      <c r="H12" s="41">
        <v>794</v>
      </c>
      <c r="I12" s="42">
        <v>28</v>
      </c>
      <c r="J12" s="43">
        <f t="shared" ref="J12:J28" si="1">(H12*10/(F12*G12))</f>
        <v>11.710914454277287</v>
      </c>
      <c r="K12" s="44">
        <f t="shared" ref="K12:K28" si="2">ROUND(J12*(1-((I12-14)/86)),2)</f>
        <v>9.8000000000000007</v>
      </c>
      <c r="L12" s="45">
        <f t="shared" ref="L12:L28" si="3">ROUND(J12*(1-((I12-15)/85)),2)</f>
        <v>9.92</v>
      </c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>
        <v>82667</v>
      </c>
      <c r="F13" s="40">
        <v>112.5</v>
      </c>
      <c r="G13" s="40">
        <v>6</v>
      </c>
      <c r="H13" s="41">
        <v>864</v>
      </c>
      <c r="I13" s="42">
        <v>30</v>
      </c>
      <c r="J13" s="43">
        <f t="shared" si="1"/>
        <v>12.8</v>
      </c>
      <c r="K13" s="44">
        <f t="shared" si="2"/>
        <v>10.42</v>
      </c>
      <c r="L13" s="45">
        <f t="shared" si="3"/>
        <v>10.54</v>
      </c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80000</v>
      </c>
      <c r="F15" s="40">
        <v>112</v>
      </c>
      <c r="G15" s="40">
        <v>6</v>
      </c>
      <c r="H15" s="41">
        <v>940</v>
      </c>
      <c r="I15" s="42">
        <v>25.9</v>
      </c>
      <c r="J15" s="43">
        <f t="shared" si="1"/>
        <v>13.988095238095237</v>
      </c>
      <c r="K15" s="44">
        <f t="shared" si="2"/>
        <v>12.05</v>
      </c>
      <c r="L15" s="45">
        <f t="shared" si="3"/>
        <v>12.19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82667</v>
      </c>
      <c r="F22" s="40">
        <v>111.5</v>
      </c>
      <c r="G22" s="40">
        <v>6</v>
      </c>
      <c r="H22" s="41">
        <v>942</v>
      </c>
      <c r="I22" s="42">
        <v>30.2</v>
      </c>
      <c r="J22" s="43">
        <f t="shared" si="1"/>
        <v>14.080717488789238</v>
      </c>
      <c r="K22" s="44">
        <f t="shared" si="2"/>
        <v>11.43</v>
      </c>
      <c r="L22" s="45">
        <f t="shared" si="3"/>
        <v>11.56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82667</v>
      </c>
      <c r="F23" s="40">
        <v>111.5</v>
      </c>
      <c r="G23" s="40">
        <v>6</v>
      </c>
      <c r="H23" s="41">
        <v>960</v>
      </c>
      <c r="I23" s="42">
        <v>28.6</v>
      </c>
      <c r="J23" s="43">
        <f t="shared" si="1"/>
        <v>14.349775784753364</v>
      </c>
      <c r="K23" s="44">
        <f t="shared" si="2"/>
        <v>11.91</v>
      </c>
      <c r="L23" s="45">
        <f t="shared" si="3"/>
        <v>12.05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85333</v>
      </c>
      <c r="F25" s="40">
        <v>111</v>
      </c>
      <c r="G25" s="40">
        <v>6</v>
      </c>
      <c r="H25" s="41">
        <v>990</v>
      </c>
      <c r="I25" s="42">
        <v>30.1</v>
      </c>
      <c r="J25" s="43">
        <f t="shared" si="1"/>
        <v>14.864864864864865</v>
      </c>
      <c r="K25" s="44">
        <f t="shared" si="2"/>
        <v>12.08</v>
      </c>
      <c r="L25" s="45">
        <f t="shared" si="3"/>
        <v>12.22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80000</v>
      </c>
      <c r="F26" s="40">
        <v>111</v>
      </c>
      <c r="G26" s="40">
        <v>6</v>
      </c>
      <c r="H26" s="41">
        <v>921</v>
      </c>
      <c r="I26" s="42">
        <v>28.1</v>
      </c>
      <c r="J26" s="43">
        <f t="shared" si="1"/>
        <v>13.828828828828829</v>
      </c>
      <c r="K26" s="44">
        <f t="shared" si="2"/>
        <v>11.56</v>
      </c>
      <c r="L26" s="45">
        <f t="shared" si="3"/>
        <v>11.7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71">
        <v>80000</v>
      </c>
      <c r="F28" s="40">
        <v>111</v>
      </c>
      <c r="G28" s="40">
        <v>6</v>
      </c>
      <c r="H28" s="41">
        <v>832</v>
      </c>
      <c r="I28" s="42">
        <v>29.9</v>
      </c>
      <c r="J28" s="43">
        <f t="shared" si="1"/>
        <v>12.492492492492492</v>
      </c>
      <c r="K28" s="44">
        <f t="shared" si="2"/>
        <v>10.18</v>
      </c>
      <c r="L28" s="45">
        <f t="shared" si="3"/>
        <v>10.3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/>
      <c r="F30" s="40"/>
      <c r="G30" s="40"/>
      <c r="H30" s="41"/>
      <c r="I30" s="42"/>
      <c r="J30" s="43"/>
      <c r="K30" s="44"/>
      <c r="L30" s="45"/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78"/>
      <c r="F32" s="40"/>
      <c r="G32" s="40"/>
      <c r="H32" s="41"/>
      <c r="I32" s="42"/>
      <c r="J32" s="43"/>
      <c r="K32" s="44"/>
      <c r="L32" s="45"/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54"/>
      <c r="F34" s="40"/>
      <c r="G34" s="40"/>
      <c r="H34" s="41"/>
      <c r="I34" s="42"/>
      <c r="J34" s="43"/>
      <c r="K34" s="44"/>
      <c r="L34" s="45"/>
    </row>
    <row r="35" spans="3:12" ht="15">
      <c r="C35" s="51">
        <v>25</v>
      </c>
      <c r="D35" s="53" t="s">
        <v>51</v>
      </c>
      <c r="E35" s="77"/>
      <c r="F35" s="40"/>
      <c r="G35" s="40"/>
      <c r="H35" s="41"/>
      <c r="I35" s="42"/>
      <c r="J35" s="43"/>
      <c r="K35" s="44"/>
      <c r="L35" s="45"/>
    </row>
    <row r="36" spans="3:12" ht="15">
      <c r="C36" s="51">
        <v>26</v>
      </c>
      <c r="D36" s="55" t="s">
        <v>52</v>
      </c>
      <c r="E36" s="78"/>
      <c r="F36" s="40"/>
      <c r="G36" s="40"/>
      <c r="H36" s="41"/>
      <c r="I36" s="42"/>
      <c r="J36" s="43"/>
      <c r="K36" s="44"/>
      <c r="L36" s="45"/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28.766666666666666</v>
      </c>
      <c r="J40" s="70">
        <f t="shared" ref="J40:L40" si="4">AVERAGE(J11:J39)</f>
        <v>13.302227835868647</v>
      </c>
      <c r="K40" s="70">
        <f t="shared" si="4"/>
        <v>11.014444444444443</v>
      </c>
      <c r="L40" s="70">
        <f t="shared" si="4"/>
        <v>11.144444444444444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9" sqref="D49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126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117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/>
      <c r="F15" s="40"/>
      <c r="G15" s="40"/>
      <c r="H15" s="41"/>
      <c r="I15" s="42"/>
      <c r="J15" s="43"/>
      <c r="K15" s="44"/>
      <c r="L15" s="45"/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/>
      <c r="F22" s="40"/>
      <c r="G22" s="40"/>
      <c r="H22" s="41"/>
      <c r="I22" s="42"/>
      <c r="J22" s="43"/>
      <c r="K22" s="44"/>
      <c r="L22" s="45"/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145"/>
      <c r="F23" s="146"/>
      <c r="G23" s="146"/>
      <c r="H23" s="147"/>
      <c r="I23" s="148"/>
      <c r="J23" s="149"/>
      <c r="K23" s="150"/>
      <c r="L23" s="151"/>
      <c r="M23" s="11"/>
      <c r="N23" s="50">
        <f t="shared" si="0"/>
        <v>0</v>
      </c>
      <c r="O23" t="s">
        <v>127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88000</v>
      </c>
      <c r="F25" s="40">
        <v>208</v>
      </c>
      <c r="G25" s="40">
        <v>9</v>
      </c>
      <c r="H25" s="41">
        <v>2986</v>
      </c>
      <c r="I25" s="42">
        <v>33.4</v>
      </c>
      <c r="J25" s="43">
        <f t="shared" ref="J25:J37" si="1">(H25*10/(F25*G25))</f>
        <v>15.9508547008547</v>
      </c>
      <c r="K25" s="44">
        <f t="shared" ref="K25:K37" si="2">ROUND(J25*(1-((I25-14)/86)),2)</f>
        <v>12.35</v>
      </c>
      <c r="L25" s="45">
        <f t="shared" ref="L25:L37" si="3">ROUND(J25*(1-((I25-15)/85)),2)</f>
        <v>12.5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85667</v>
      </c>
      <c r="F26" s="40">
        <v>208</v>
      </c>
      <c r="G26" s="40">
        <v>9</v>
      </c>
      <c r="H26" s="41">
        <v>2953</v>
      </c>
      <c r="I26" s="42">
        <v>34.6</v>
      </c>
      <c r="J26" s="43">
        <f t="shared" si="1"/>
        <v>15.774572649572649</v>
      </c>
      <c r="K26" s="44">
        <f t="shared" si="2"/>
        <v>12</v>
      </c>
      <c r="L26" s="45">
        <f t="shared" si="3"/>
        <v>12.14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71">
        <v>85667</v>
      </c>
      <c r="F28" s="40">
        <v>208</v>
      </c>
      <c r="G28" s="40">
        <v>9</v>
      </c>
      <c r="H28" s="41">
        <v>2231</v>
      </c>
      <c r="I28" s="42">
        <v>31.8</v>
      </c>
      <c r="J28" s="43">
        <f t="shared" si="1"/>
        <v>11.917735042735043</v>
      </c>
      <c r="K28" s="44">
        <f t="shared" si="2"/>
        <v>9.4499999999999993</v>
      </c>
      <c r="L28" s="45">
        <f t="shared" si="3"/>
        <v>9.56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88000</v>
      </c>
      <c r="F30" s="40">
        <v>208</v>
      </c>
      <c r="G30" s="40">
        <v>9</v>
      </c>
      <c r="H30" s="41">
        <v>3055</v>
      </c>
      <c r="I30" s="42">
        <v>33.799999999999997</v>
      </c>
      <c r="J30" s="43">
        <f t="shared" si="1"/>
        <v>16.319444444444443</v>
      </c>
      <c r="K30" s="44">
        <f t="shared" si="2"/>
        <v>12.56</v>
      </c>
      <c r="L30" s="45">
        <f t="shared" si="3"/>
        <v>12.71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88000</v>
      </c>
      <c r="F32" s="40">
        <v>208</v>
      </c>
      <c r="G32" s="40">
        <v>9</v>
      </c>
      <c r="H32" s="41">
        <v>2720</v>
      </c>
      <c r="I32" s="42">
        <v>33.299999999999997</v>
      </c>
      <c r="J32" s="43">
        <f t="shared" si="1"/>
        <v>14.52991452991453</v>
      </c>
      <c r="K32" s="44">
        <f t="shared" si="2"/>
        <v>11.27</v>
      </c>
      <c r="L32" s="45">
        <f t="shared" si="3"/>
        <v>11.4</v>
      </c>
      <c r="M32" s="11"/>
      <c r="N32" s="50">
        <f t="shared" si="0"/>
        <v>0</v>
      </c>
    </row>
    <row r="33" spans="3:15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5" ht="15">
      <c r="C34" s="51">
        <v>24</v>
      </c>
      <c r="D34" s="52" t="s">
        <v>50</v>
      </c>
      <c r="E34" s="54">
        <v>88000</v>
      </c>
      <c r="F34" s="40">
        <v>208</v>
      </c>
      <c r="G34" s="40">
        <v>9</v>
      </c>
      <c r="H34" s="41">
        <v>3179</v>
      </c>
      <c r="I34" s="42">
        <v>36.200000000000003</v>
      </c>
      <c r="J34" s="43">
        <f t="shared" si="1"/>
        <v>16.981837606837608</v>
      </c>
      <c r="K34" s="44">
        <f t="shared" si="2"/>
        <v>12.6</v>
      </c>
      <c r="L34" s="45">
        <f t="shared" si="3"/>
        <v>12.75</v>
      </c>
    </row>
    <row r="35" spans="3:15" ht="15">
      <c r="C35" s="51">
        <v>25</v>
      </c>
      <c r="D35" s="53" t="s">
        <v>51</v>
      </c>
      <c r="E35" s="54">
        <v>85667</v>
      </c>
      <c r="F35" s="40">
        <v>208</v>
      </c>
      <c r="G35" s="40">
        <v>9</v>
      </c>
      <c r="H35" s="41">
        <v>2572</v>
      </c>
      <c r="I35" s="42">
        <v>33.799999999999997</v>
      </c>
      <c r="J35" s="43">
        <f t="shared" si="1"/>
        <v>13.739316239316238</v>
      </c>
      <c r="K35" s="44">
        <f t="shared" si="2"/>
        <v>10.58</v>
      </c>
      <c r="L35" s="45">
        <f t="shared" si="3"/>
        <v>10.7</v>
      </c>
    </row>
    <row r="36" spans="3:15" ht="15">
      <c r="C36" s="51">
        <v>26</v>
      </c>
      <c r="D36" s="55" t="s">
        <v>52</v>
      </c>
      <c r="E36" s="54">
        <v>88000</v>
      </c>
      <c r="F36" s="40">
        <v>208</v>
      </c>
      <c r="G36" s="40">
        <v>9</v>
      </c>
      <c r="H36" s="41">
        <v>3191</v>
      </c>
      <c r="I36" s="42">
        <v>37.9</v>
      </c>
      <c r="J36" s="43">
        <f t="shared" si="1"/>
        <v>17.04594017094017</v>
      </c>
      <c r="K36" s="44">
        <f t="shared" si="2"/>
        <v>12.31</v>
      </c>
      <c r="L36" s="45">
        <f t="shared" si="3"/>
        <v>12.45</v>
      </c>
    </row>
    <row r="37" spans="3:15" ht="15">
      <c r="C37" s="51">
        <v>27</v>
      </c>
      <c r="D37" s="53" t="s">
        <v>53</v>
      </c>
      <c r="E37" s="54">
        <v>88000</v>
      </c>
      <c r="F37" s="40">
        <v>180</v>
      </c>
      <c r="G37" s="40">
        <v>9</v>
      </c>
      <c r="H37" s="41">
        <v>2958</v>
      </c>
      <c r="I37" s="42">
        <v>37.4</v>
      </c>
      <c r="J37" s="43">
        <f t="shared" si="1"/>
        <v>18.25925925925926</v>
      </c>
      <c r="K37" s="44">
        <f t="shared" si="2"/>
        <v>13.29</v>
      </c>
      <c r="L37" s="45">
        <f t="shared" si="3"/>
        <v>13.45</v>
      </c>
    </row>
    <row r="38" spans="3:15" ht="15">
      <c r="C38" s="51">
        <v>28</v>
      </c>
      <c r="D38" s="55" t="s">
        <v>54</v>
      </c>
      <c r="E38" s="152"/>
      <c r="F38" s="146"/>
      <c r="G38" s="146"/>
      <c r="H38" s="147"/>
      <c r="I38" s="148"/>
      <c r="J38" s="149"/>
      <c r="K38" s="150"/>
      <c r="L38" s="151"/>
      <c r="O38" t="s">
        <v>128</v>
      </c>
    </row>
    <row r="39" spans="3:15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5">
      <c r="G40" s="69" t="s">
        <v>56</v>
      </c>
      <c r="H40" s="69"/>
      <c r="I40" s="70">
        <f>AVERAGE(I11:I39)</f>
        <v>34.688888888888883</v>
      </c>
      <c r="J40" s="70">
        <f t="shared" ref="J40:L40" si="4">AVERAGE(J11:J39)</f>
        <v>15.613208293763851</v>
      </c>
      <c r="K40" s="70">
        <f t="shared" si="4"/>
        <v>11.823333333333332</v>
      </c>
      <c r="L40" s="70">
        <f t="shared" si="4"/>
        <v>11.962222222222223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9" sqref="D49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129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130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78000</v>
      </c>
      <c r="F15" s="40">
        <v>400</v>
      </c>
      <c r="G15" s="40">
        <v>4.5</v>
      </c>
      <c r="H15" s="41">
        <v>2180</v>
      </c>
      <c r="I15" s="42">
        <v>34.200000000000003</v>
      </c>
      <c r="J15" s="43">
        <f t="shared" ref="J15:J36" si="1">(H15*10/(F15*G15))</f>
        <v>12.111111111111111</v>
      </c>
      <c r="K15" s="44">
        <f t="shared" ref="K15:K36" si="2">ROUND(J15*(1-((I15-14)/86)),2)</f>
        <v>9.27</v>
      </c>
      <c r="L15" s="45">
        <f t="shared" ref="L15:L36" si="3">ROUND(J15*(1-((I15-15)/85)),2)</f>
        <v>9.3800000000000008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>
        <v>78000</v>
      </c>
      <c r="F18" s="40">
        <v>400</v>
      </c>
      <c r="G18" s="40">
        <v>4.5</v>
      </c>
      <c r="H18" s="41">
        <v>2278</v>
      </c>
      <c r="I18" s="42">
        <v>35.1</v>
      </c>
      <c r="J18" s="43">
        <f t="shared" si="1"/>
        <v>12.655555555555555</v>
      </c>
      <c r="K18" s="44">
        <f t="shared" si="2"/>
        <v>9.5500000000000007</v>
      </c>
      <c r="L18" s="45">
        <f t="shared" si="3"/>
        <v>9.66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78000</v>
      </c>
      <c r="F22" s="40">
        <v>400</v>
      </c>
      <c r="G22" s="40">
        <v>4.5</v>
      </c>
      <c r="H22" s="41">
        <v>2450</v>
      </c>
      <c r="I22" s="42">
        <v>36</v>
      </c>
      <c r="J22" s="43">
        <f t="shared" si="1"/>
        <v>13.611111111111111</v>
      </c>
      <c r="K22" s="44">
        <f t="shared" si="2"/>
        <v>10.130000000000001</v>
      </c>
      <c r="L22" s="45">
        <f t="shared" si="3"/>
        <v>10.25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78000</v>
      </c>
      <c r="F23" s="40">
        <v>400</v>
      </c>
      <c r="G23" s="40">
        <v>4.5</v>
      </c>
      <c r="H23" s="41">
        <v>2655</v>
      </c>
      <c r="I23" s="42">
        <v>32.1</v>
      </c>
      <c r="J23" s="43">
        <f t="shared" si="1"/>
        <v>14.75</v>
      </c>
      <c r="K23" s="44">
        <f t="shared" si="2"/>
        <v>11.65</v>
      </c>
      <c r="L23" s="45">
        <f t="shared" si="3"/>
        <v>11.78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78000</v>
      </c>
      <c r="F25" s="40">
        <v>400</v>
      </c>
      <c r="G25" s="40">
        <v>4.5</v>
      </c>
      <c r="H25" s="41">
        <v>2847</v>
      </c>
      <c r="I25" s="42">
        <v>31.3</v>
      </c>
      <c r="J25" s="43">
        <f t="shared" si="1"/>
        <v>15.816666666666666</v>
      </c>
      <c r="K25" s="44">
        <f t="shared" si="2"/>
        <v>12.63</v>
      </c>
      <c r="L25" s="45">
        <f t="shared" si="3"/>
        <v>12.78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78000</v>
      </c>
      <c r="F26" s="40">
        <v>400</v>
      </c>
      <c r="G26" s="40">
        <v>4.5</v>
      </c>
      <c r="H26" s="41">
        <v>2919</v>
      </c>
      <c r="I26" s="42">
        <v>31.1</v>
      </c>
      <c r="J26" s="43">
        <f t="shared" si="1"/>
        <v>16.216666666666665</v>
      </c>
      <c r="K26" s="44">
        <f t="shared" si="2"/>
        <v>12.99</v>
      </c>
      <c r="L26" s="45">
        <f t="shared" si="3"/>
        <v>13.15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71">
        <v>78000</v>
      </c>
      <c r="F28" s="40">
        <v>400</v>
      </c>
      <c r="G28" s="40">
        <v>4.5</v>
      </c>
      <c r="H28" s="41">
        <v>2883</v>
      </c>
      <c r="I28" s="42">
        <v>30.4</v>
      </c>
      <c r="J28" s="43">
        <f t="shared" si="1"/>
        <v>16.016666666666666</v>
      </c>
      <c r="K28" s="44">
        <f t="shared" si="2"/>
        <v>12.96</v>
      </c>
      <c r="L28" s="45">
        <f t="shared" si="3"/>
        <v>13.11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/>
      <c r="F30" s="40"/>
      <c r="G30" s="40"/>
      <c r="H30" s="41"/>
      <c r="I30" s="42"/>
      <c r="J30" s="43"/>
      <c r="K30" s="44"/>
      <c r="L30" s="45"/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78000</v>
      </c>
      <c r="F32" s="40">
        <v>400</v>
      </c>
      <c r="G32" s="40">
        <v>4.5</v>
      </c>
      <c r="H32" s="41">
        <v>2721</v>
      </c>
      <c r="I32" s="42">
        <v>30.2</v>
      </c>
      <c r="J32" s="43">
        <f t="shared" si="1"/>
        <v>15.116666666666667</v>
      </c>
      <c r="K32" s="44">
        <f t="shared" si="2"/>
        <v>12.27</v>
      </c>
      <c r="L32" s="45">
        <f t="shared" si="3"/>
        <v>12.41</v>
      </c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54">
        <v>78000</v>
      </c>
      <c r="F34" s="40">
        <v>400</v>
      </c>
      <c r="G34" s="40">
        <v>4.5</v>
      </c>
      <c r="H34" s="41">
        <v>2811</v>
      </c>
      <c r="I34" s="42">
        <v>28.2</v>
      </c>
      <c r="J34" s="43">
        <f t="shared" si="1"/>
        <v>15.616666666666667</v>
      </c>
      <c r="K34" s="44">
        <f t="shared" si="2"/>
        <v>13.04</v>
      </c>
      <c r="L34" s="45">
        <f t="shared" si="3"/>
        <v>13.19</v>
      </c>
    </row>
    <row r="35" spans="3:12" ht="15">
      <c r="C35" s="51">
        <v>25</v>
      </c>
      <c r="D35" s="53" t="s">
        <v>51</v>
      </c>
      <c r="E35" s="54"/>
      <c r="F35" s="40"/>
      <c r="G35" s="40"/>
      <c r="H35" s="41"/>
      <c r="I35" s="42"/>
      <c r="J35" s="43"/>
      <c r="K35" s="44"/>
      <c r="L35" s="45"/>
    </row>
    <row r="36" spans="3:12" ht="15">
      <c r="C36" s="51">
        <v>26</v>
      </c>
      <c r="D36" s="55" t="s">
        <v>52</v>
      </c>
      <c r="E36" s="54">
        <v>78000</v>
      </c>
      <c r="F36" s="40">
        <v>400</v>
      </c>
      <c r="G36" s="40">
        <v>4.5</v>
      </c>
      <c r="H36" s="41">
        <v>2793</v>
      </c>
      <c r="I36" s="42">
        <v>29.1</v>
      </c>
      <c r="J36" s="43">
        <f t="shared" si="1"/>
        <v>15.516666666666667</v>
      </c>
      <c r="K36" s="44">
        <f t="shared" si="2"/>
        <v>12.79</v>
      </c>
      <c r="L36" s="45">
        <f t="shared" si="3"/>
        <v>12.94</v>
      </c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31.770000000000003</v>
      </c>
      <c r="J40" s="70">
        <f t="shared" ref="J40:L40" si="4">AVERAGE(J11:J39)</f>
        <v>14.74277777777778</v>
      </c>
      <c r="K40" s="70">
        <f t="shared" si="4"/>
        <v>11.728</v>
      </c>
      <c r="L40" s="70">
        <f t="shared" si="4"/>
        <v>11.864999999999998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9" sqref="D49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131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132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79000</v>
      </c>
      <c r="F15" s="40">
        <v>300</v>
      </c>
      <c r="G15" s="40">
        <v>4.5</v>
      </c>
      <c r="H15" s="41">
        <v>1776</v>
      </c>
      <c r="I15" s="42">
        <v>32</v>
      </c>
      <c r="J15" s="43">
        <f t="shared" ref="J15:J36" si="1">(H15*10/(F15*G15))</f>
        <v>13.155555555555555</v>
      </c>
      <c r="K15" s="44">
        <f t="shared" ref="K15:K36" si="2">ROUND(J15*(1-((I15-14)/86)),2)</f>
        <v>10.4</v>
      </c>
      <c r="L15" s="45">
        <f t="shared" ref="L15:L36" si="3">ROUND(J15*(1-((I15-15)/85)),2)</f>
        <v>10.52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>
        <v>78000</v>
      </c>
      <c r="F18" s="40">
        <v>300</v>
      </c>
      <c r="G18" s="40">
        <v>4.5</v>
      </c>
      <c r="H18" s="41">
        <v>1878</v>
      </c>
      <c r="I18" s="42">
        <v>34</v>
      </c>
      <c r="J18" s="43">
        <f t="shared" si="1"/>
        <v>13.911111111111111</v>
      </c>
      <c r="K18" s="44">
        <f t="shared" si="2"/>
        <v>10.68</v>
      </c>
      <c r="L18" s="45">
        <f t="shared" si="3"/>
        <v>10.8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78000</v>
      </c>
      <c r="F22" s="40">
        <v>300</v>
      </c>
      <c r="G22" s="40">
        <v>4.5</v>
      </c>
      <c r="H22" s="41">
        <v>1754</v>
      </c>
      <c r="I22" s="42">
        <v>33.5</v>
      </c>
      <c r="J22" s="43">
        <f t="shared" si="1"/>
        <v>12.992592592592592</v>
      </c>
      <c r="K22" s="44">
        <f t="shared" si="2"/>
        <v>10.050000000000001</v>
      </c>
      <c r="L22" s="45">
        <f t="shared" si="3"/>
        <v>10.16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78000</v>
      </c>
      <c r="F23" s="40">
        <v>300</v>
      </c>
      <c r="G23" s="40">
        <v>4.5</v>
      </c>
      <c r="H23" s="41">
        <v>2041</v>
      </c>
      <c r="I23" s="42">
        <v>30.5</v>
      </c>
      <c r="J23" s="43">
        <f t="shared" si="1"/>
        <v>15.118518518518519</v>
      </c>
      <c r="K23" s="44">
        <f t="shared" si="2"/>
        <v>12.22</v>
      </c>
      <c r="L23" s="45">
        <f t="shared" si="3"/>
        <v>12.36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78000</v>
      </c>
      <c r="F25" s="40">
        <v>300</v>
      </c>
      <c r="G25" s="40">
        <v>4.5</v>
      </c>
      <c r="H25" s="41">
        <v>2092</v>
      </c>
      <c r="I25" s="42">
        <v>32.5</v>
      </c>
      <c r="J25" s="43">
        <f t="shared" si="1"/>
        <v>15.496296296296297</v>
      </c>
      <c r="K25" s="44">
        <f t="shared" si="2"/>
        <v>12.16</v>
      </c>
      <c r="L25" s="45">
        <f t="shared" si="3"/>
        <v>12.31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78000</v>
      </c>
      <c r="F26" s="40">
        <v>300</v>
      </c>
      <c r="G26" s="40">
        <v>4.5</v>
      </c>
      <c r="H26" s="41">
        <v>1974</v>
      </c>
      <c r="I26" s="42">
        <v>35.200000000000003</v>
      </c>
      <c r="J26" s="43">
        <f t="shared" si="1"/>
        <v>14.622222222222222</v>
      </c>
      <c r="K26" s="44">
        <f t="shared" si="2"/>
        <v>11.02</v>
      </c>
      <c r="L26" s="45">
        <f t="shared" si="3"/>
        <v>11.15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71">
        <v>78000</v>
      </c>
      <c r="F28" s="40">
        <v>300</v>
      </c>
      <c r="G28" s="40">
        <v>4.5</v>
      </c>
      <c r="H28" s="41">
        <v>2012</v>
      </c>
      <c r="I28" s="42">
        <v>30.4</v>
      </c>
      <c r="J28" s="43">
        <f t="shared" si="1"/>
        <v>14.903703703703703</v>
      </c>
      <c r="K28" s="44">
        <f t="shared" si="2"/>
        <v>12.06</v>
      </c>
      <c r="L28" s="45">
        <f t="shared" si="3"/>
        <v>12.2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/>
      <c r="F30" s="40"/>
      <c r="G30" s="40"/>
      <c r="H30" s="41"/>
      <c r="I30" s="42"/>
      <c r="J30" s="43"/>
      <c r="K30" s="44"/>
      <c r="L30" s="45"/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78000</v>
      </c>
      <c r="F32" s="40">
        <v>300</v>
      </c>
      <c r="G32" s="40">
        <v>4.5</v>
      </c>
      <c r="H32" s="41">
        <v>1997</v>
      </c>
      <c r="I32" s="42">
        <v>34</v>
      </c>
      <c r="J32" s="43">
        <f t="shared" si="1"/>
        <v>14.792592592592593</v>
      </c>
      <c r="K32" s="44">
        <f t="shared" si="2"/>
        <v>11.35</v>
      </c>
      <c r="L32" s="45">
        <f t="shared" si="3"/>
        <v>11.49</v>
      </c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54">
        <v>78000</v>
      </c>
      <c r="F34" s="40">
        <v>300</v>
      </c>
      <c r="G34" s="40">
        <v>4.5</v>
      </c>
      <c r="H34" s="41">
        <v>2043</v>
      </c>
      <c r="I34" s="42">
        <v>29</v>
      </c>
      <c r="J34" s="43">
        <f t="shared" si="1"/>
        <v>15.133333333333333</v>
      </c>
      <c r="K34" s="44">
        <f t="shared" si="2"/>
        <v>12.49</v>
      </c>
      <c r="L34" s="45">
        <f t="shared" si="3"/>
        <v>12.64</v>
      </c>
    </row>
    <row r="35" spans="3:12" ht="15">
      <c r="C35" s="51">
        <v>25</v>
      </c>
      <c r="D35" s="53" t="s">
        <v>51</v>
      </c>
      <c r="E35" s="54"/>
      <c r="F35" s="40"/>
      <c r="G35" s="40"/>
      <c r="H35" s="41"/>
      <c r="I35" s="42"/>
      <c r="J35" s="43"/>
      <c r="K35" s="44"/>
      <c r="L35" s="45"/>
    </row>
    <row r="36" spans="3:12" ht="15">
      <c r="C36" s="51">
        <v>26</v>
      </c>
      <c r="D36" s="55" t="s">
        <v>52</v>
      </c>
      <c r="E36" s="54">
        <v>78000</v>
      </c>
      <c r="F36" s="40">
        <v>300</v>
      </c>
      <c r="G36" s="40">
        <v>4.5</v>
      </c>
      <c r="H36" s="41">
        <v>1987</v>
      </c>
      <c r="I36" s="42">
        <v>31.2</v>
      </c>
      <c r="J36" s="43">
        <f t="shared" si="1"/>
        <v>14.718518518518518</v>
      </c>
      <c r="K36" s="44">
        <f t="shared" si="2"/>
        <v>11.77</v>
      </c>
      <c r="L36" s="45">
        <f t="shared" si="3"/>
        <v>11.91</v>
      </c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32.230000000000004</v>
      </c>
      <c r="J40" s="70">
        <f t="shared" ref="J40:L40" si="4">AVERAGE(J11:J39)</f>
        <v>14.484444444444444</v>
      </c>
      <c r="K40" s="70">
        <f t="shared" si="4"/>
        <v>11.419999999999998</v>
      </c>
      <c r="L40" s="70">
        <f t="shared" si="4"/>
        <v>11.554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9" sqref="D49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133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134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75000</v>
      </c>
      <c r="F15" s="40">
        <v>202</v>
      </c>
      <c r="G15" s="40">
        <v>3</v>
      </c>
      <c r="H15" s="41">
        <v>645</v>
      </c>
      <c r="I15" s="42">
        <v>20</v>
      </c>
      <c r="J15" s="43">
        <f t="shared" ref="J15:J36" si="1">(H15*10/(F15*G15))</f>
        <v>10.643564356435643</v>
      </c>
      <c r="K15" s="44">
        <f t="shared" ref="K15:K36" si="2">ROUND(J15*(1-((I15-14)/86)),2)</f>
        <v>9.9</v>
      </c>
      <c r="L15" s="45">
        <f t="shared" ref="L15:L36" si="3">ROUND(J15*(1-((I15-15)/85)),2)</f>
        <v>10.02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>
        <v>77000</v>
      </c>
      <c r="F18" s="40">
        <v>202</v>
      </c>
      <c r="G18" s="40">
        <v>3</v>
      </c>
      <c r="H18" s="41">
        <v>729</v>
      </c>
      <c r="I18" s="42">
        <v>23.5</v>
      </c>
      <c r="J18" s="43">
        <f t="shared" si="1"/>
        <v>12.029702970297029</v>
      </c>
      <c r="K18" s="44">
        <f t="shared" si="2"/>
        <v>10.7</v>
      </c>
      <c r="L18" s="45">
        <f t="shared" si="3"/>
        <v>10.83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80000</v>
      </c>
      <c r="F22" s="40">
        <v>202</v>
      </c>
      <c r="G22" s="40">
        <v>3</v>
      </c>
      <c r="H22" s="41">
        <v>691</v>
      </c>
      <c r="I22" s="42">
        <v>23.4</v>
      </c>
      <c r="J22" s="43">
        <f t="shared" si="1"/>
        <v>11.402640264026402</v>
      </c>
      <c r="K22" s="44">
        <f t="shared" si="2"/>
        <v>10.16</v>
      </c>
      <c r="L22" s="45">
        <f t="shared" si="3"/>
        <v>10.28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76000</v>
      </c>
      <c r="F23" s="40">
        <v>202</v>
      </c>
      <c r="G23" s="40">
        <v>3</v>
      </c>
      <c r="H23" s="41">
        <v>641</v>
      </c>
      <c r="I23" s="42">
        <v>20</v>
      </c>
      <c r="J23" s="43">
        <f t="shared" si="1"/>
        <v>10.577557755775578</v>
      </c>
      <c r="K23" s="44">
        <f t="shared" si="2"/>
        <v>9.84</v>
      </c>
      <c r="L23" s="45">
        <f t="shared" si="3"/>
        <v>9.9600000000000009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78000</v>
      </c>
      <c r="F25" s="40">
        <v>202</v>
      </c>
      <c r="G25" s="40">
        <v>3</v>
      </c>
      <c r="H25" s="41">
        <v>730</v>
      </c>
      <c r="I25" s="42">
        <v>20.6</v>
      </c>
      <c r="J25" s="43">
        <f t="shared" si="1"/>
        <v>12.046204620462046</v>
      </c>
      <c r="K25" s="44">
        <f t="shared" si="2"/>
        <v>11.12</v>
      </c>
      <c r="L25" s="45">
        <f t="shared" si="3"/>
        <v>11.25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77000</v>
      </c>
      <c r="F26" s="40">
        <v>202</v>
      </c>
      <c r="G26" s="40">
        <v>3</v>
      </c>
      <c r="H26" s="41">
        <v>692</v>
      </c>
      <c r="I26" s="42">
        <v>20.100000000000001</v>
      </c>
      <c r="J26" s="43">
        <f t="shared" si="1"/>
        <v>11.419141914191419</v>
      </c>
      <c r="K26" s="44">
        <f t="shared" si="2"/>
        <v>10.61</v>
      </c>
      <c r="L26" s="45">
        <f t="shared" si="3"/>
        <v>10.73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71">
        <v>78000</v>
      </c>
      <c r="F28" s="40">
        <v>202</v>
      </c>
      <c r="G28" s="40">
        <v>3</v>
      </c>
      <c r="H28" s="41">
        <v>745</v>
      </c>
      <c r="I28" s="42">
        <v>23.3</v>
      </c>
      <c r="J28" s="43">
        <f t="shared" si="1"/>
        <v>12.293729372937294</v>
      </c>
      <c r="K28" s="44">
        <f t="shared" si="2"/>
        <v>10.96</v>
      </c>
      <c r="L28" s="45">
        <f t="shared" si="3"/>
        <v>11.09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/>
      <c r="F30" s="40"/>
      <c r="G30" s="40"/>
      <c r="H30" s="41"/>
      <c r="I30" s="42"/>
      <c r="J30" s="43"/>
      <c r="K30" s="44"/>
      <c r="L30" s="45"/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78000</v>
      </c>
      <c r="F32" s="40">
        <v>202</v>
      </c>
      <c r="G32" s="40">
        <v>3</v>
      </c>
      <c r="H32" s="41">
        <v>670</v>
      </c>
      <c r="I32" s="42">
        <v>17.399999999999999</v>
      </c>
      <c r="J32" s="43">
        <f t="shared" si="1"/>
        <v>11.056105610561056</v>
      </c>
      <c r="K32" s="44">
        <f t="shared" si="2"/>
        <v>10.62</v>
      </c>
      <c r="L32" s="45">
        <f t="shared" si="3"/>
        <v>10.74</v>
      </c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153"/>
      <c r="F33" s="153"/>
      <c r="G33" s="153"/>
      <c r="H33" s="153"/>
      <c r="I33" s="154"/>
      <c r="J33" s="43"/>
      <c r="K33" s="44"/>
      <c r="L33" s="45"/>
    </row>
    <row r="34" spans="3:12" ht="15">
      <c r="C34" s="51">
        <v>24</v>
      </c>
      <c r="D34" s="52" t="s">
        <v>50</v>
      </c>
      <c r="E34" s="39">
        <v>80000</v>
      </c>
      <c r="F34" s="40">
        <v>202</v>
      </c>
      <c r="G34" s="40">
        <v>3</v>
      </c>
      <c r="H34" s="41">
        <v>716</v>
      </c>
      <c r="I34" s="42">
        <v>21.9</v>
      </c>
      <c r="J34" s="43">
        <f t="shared" si="1"/>
        <v>11.815181518151816</v>
      </c>
      <c r="K34" s="44">
        <f t="shared" si="2"/>
        <v>10.73</v>
      </c>
      <c r="L34" s="45">
        <f t="shared" si="3"/>
        <v>10.86</v>
      </c>
    </row>
    <row r="35" spans="3:12" ht="15">
      <c r="C35" s="51">
        <v>25</v>
      </c>
      <c r="D35" s="53" t="s">
        <v>51</v>
      </c>
      <c r="E35" s="54"/>
      <c r="F35" s="40"/>
      <c r="G35" s="40"/>
      <c r="H35" s="41"/>
      <c r="I35" s="42"/>
      <c r="J35" s="43"/>
      <c r="K35" s="44"/>
      <c r="L35" s="45"/>
    </row>
    <row r="36" spans="3:12" ht="15">
      <c r="C36" s="51">
        <v>26</v>
      </c>
      <c r="D36" s="55" t="s">
        <v>52</v>
      </c>
      <c r="E36" s="54">
        <v>78000</v>
      </c>
      <c r="F36" s="40">
        <v>185</v>
      </c>
      <c r="G36" s="40">
        <v>3</v>
      </c>
      <c r="H36" s="41">
        <v>640</v>
      </c>
      <c r="I36" s="42">
        <v>24.3</v>
      </c>
      <c r="J36" s="43">
        <f t="shared" si="1"/>
        <v>11.531531531531531</v>
      </c>
      <c r="K36" s="44">
        <f t="shared" si="2"/>
        <v>10.15</v>
      </c>
      <c r="L36" s="45">
        <f t="shared" si="3"/>
        <v>10.27</v>
      </c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21.450000000000003</v>
      </c>
      <c r="J40" s="70">
        <f t="shared" ref="J40:L40" si="4">AVERAGE(J11:J39)</f>
        <v>11.481535991436981</v>
      </c>
      <c r="K40" s="70">
        <f t="shared" si="4"/>
        <v>10.479000000000001</v>
      </c>
      <c r="L40" s="70">
        <f t="shared" si="4"/>
        <v>10.603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9" sqref="D49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123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134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81000</v>
      </c>
      <c r="F15" s="40">
        <v>215</v>
      </c>
      <c r="G15" s="155">
        <v>3.75</v>
      </c>
      <c r="H15" s="41">
        <v>1143</v>
      </c>
      <c r="I15" s="42">
        <v>29.7</v>
      </c>
      <c r="J15" s="43">
        <f t="shared" ref="J15:J36" si="1">(H15*10/(F15*G15))</f>
        <v>14.176744186046511</v>
      </c>
      <c r="K15" s="44">
        <f t="shared" ref="K15:K36" si="2">ROUND(J15*(1-((I15-14)/86)),2)</f>
        <v>11.59</v>
      </c>
      <c r="L15" s="45">
        <f t="shared" ref="L15:L36" si="3">ROUND(J15*(1-((I15-15)/85)),2)</f>
        <v>11.73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155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155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>
        <v>81000</v>
      </c>
      <c r="F18" s="40">
        <v>215</v>
      </c>
      <c r="G18" s="155">
        <v>3.75</v>
      </c>
      <c r="H18" s="41">
        <v>1171</v>
      </c>
      <c r="I18" s="42">
        <v>35</v>
      </c>
      <c r="J18" s="43">
        <f t="shared" si="1"/>
        <v>14.524031007751939</v>
      </c>
      <c r="K18" s="44">
        <f t="shared" si="2"/>
        <v>10.98</v>
      </c>
      <c r="L18" s="45">
        <f t="shared" si="3"/>
        <v>11.11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155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155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155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82000</v>
      </c>
      <c r="F22" s="40">
        <v>215</v>
      </c>
      <c r="G22" s="155">
        <v>3.75</v>
      </c>
      <c r="H22" s="41">
        <v>1220</v>
      </c>
      <c r="I22" s="42">
        <v>33.799999999999997</v>
      </c>
      <c r="J22" s="43">
        <f t="shared" si="1"/>
        <v>15.131782945736434</v>
      </c>
      <c r="K22" s="44">
        <f t="shared" si="2"/>
        <v>11.65</v>
      </c>
      <c r="L22" s="45">
        <f t="shared" si="3"/>
        <v>11.78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74000</v>
      </c>
      <c r="F23" s="40">
        <v>215</v>
      </c>
      <c r="G23" s="155">
        <v>3.75</v>
      </c>
      <c r="H23" s="41">
        <v>1173</v>
      </c>
      <c r="I23" s="42">
        <v>30.8</v>
      </c>
      <c r="J23" s="43">
        <f t="shared" si="1"/>
        <v>14.548837209302325</v>
      </c>
      <c r="K23" s="44">
        <f t="shared" si="2"/>
        <v>11.71</v>
      </c>
      <c r="L23" s="45">
        <f t="shared" si="3"/>
        <v>11.84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155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77000</v>
      </c>
      <c r="F25" s="40">
        <v>215</v>
      </c>
      <c r="G25" s="155">
        <v>3.75</v>
      </c>
      <c r="H25" s="41">
        <v>1323</v>
      </c>
      <c r="I25" s="42">
        <v>31.8</v>
      </c>
      <c r="J25" s="43">
        <f t="shared" si="1"/>
        <v>16.409302325581397</v>
      </c>
      <c r="K25" s="44">
        <f t="shared" si="2"/>
        <v>13.01</v>
      </c>
      <c r="L25" s="45">
        <f t="shared" si="3"/>
        <v>13.17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81000</v>
      </c>
      <c r="F26" s="40">
        <v>215</v>
      </c>
      <c r="G26" s="155">
        <v>3.75</v>
      </c>
      <c r="H26" s="41">
        <v>1210</v>
      </c>
      <c r="I26" s="42">
        <v>29.5</v>
      </c>
      <c r="J26" s="43">
        <f t="shared" si="1"/>
        <v>15.007751937984496</v>
      </c>
      <c r="K26" s="44">
        <f t="shared" si="2"/>
        <v>12.3</v>
      </c>
      <c r="L26" s="45">
        <f t="shared" si="3"/>
        <v>12.45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155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71">
        <v>74000</v>
      </c>
      <c r="F28" s="40">
        <v>215</v>
      </c>
      <c r="G28" s="155">
        <v>3.75</v>
      </c>
      <c r="H28" s="41">
        <v>1168</v>
      </c>
      <c r="I28" s="42">
        <v>30.1</v>
      </c>
      <c r="J28" s="43">
        <f t="shared" si="1"/>
        <v>14.486821705426356</v>
      </c>
      <c r="K28" s="44">
        <f t="shared" si="2"/>
        <v>11.77</v>
      </c>
      <c r="L28" s="45">
        <f t="shared" si="3"/>
        <v>11.91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155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/>
      <c r="F30" s="40"/>
      <c r="G30" s="155"/>
      <c r="H30" s="41"/>
      <c r="I30" s="42"/>
      <c r="J30" s="43"/>
      <c r="K30" s="44"/>
      <c r="L30" s="45"/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155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81000</v>
      </c>
      <c r="F32" s="40">
        <v>215</v>
      </c>
      <c r="G32" s="155">
        <v>3.75</v>
      </c>
      <c r="H32" s="41">
        <v>1160</v>
      </c>
      <c r="I32" s="42">
        <v>30.5</v>
      </c>
      <c r="J32" s="43">
        <f t="shared" si="1"/>
        <v>14.387596899224807</v>
      </c>
      <c r="K32" s="44">
        <f t="shared" si="2"/>
        <v>11.63</v>
      </c>
      <c r="L32" s="45">
        <f t="shared" si="3"/>
        <v>11.76</v>
      </c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155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54">
        <v>75000</v>
      </c>
      <c r="F34" s="40">
        <v>215</v>
      </c>
      <c r="G34" s="155">
        <v>3.75</v>
      </c>
      <c r="H34" s="41">
        <v>1236</v>
      </c>
      <c r="I34" s="42">
        <v>32.6</v>
      </c>
      <c r="J34" s="43">
        <f t="shared" si="1"/>
        <v>15.330232558139535</v>
      </c>
      <c r="K34" s="44">
        <f t="shared" si="2"/>
        <v>12.01</v>
      </c>
      <c r="L34" s="45">
        <f t="shared" si="3"/>
        <v>12.16</v>
      </c>
    </row>
    <row r="35" spans="3:12" ht="15">
      <c r="C35" s="51">
        <v>25</v>
      </c>
      <c r="D35" s="53" t="s">
        <v>51</v>
      </c>
      <c r="E35" s="54"/>
      <c r="F35" s="40"/>
      <c r="G35" s="155"/>
      <c r="H35" s="41"/>
      <c r="I35" s="42"/>
      <c r="J35" s="43"/>
      <c r="K35" s="44"/>
      <c r="L35" s="45"/>
    </row>
    <row r="36" spans="3:12" ht="15">
      <c r="C36" s="51">
        <v>26</v>
      </c>
      <c r="D36" s="55" t="s">
        <v>52</v>
      </c>
      <c r="E36" s="54">
        <v>75000</v>
      </c>
      <c r="F36" s="40">
        <v>215</v>
      </c>
      <c r="G36" s="155">
        <v>3.75</v>
      </c>
      <c r="H36" s="41">
        <v>1191</v>
      </c>
      <c r="I36" s="42">
        <v>31.3</v>
      </c>
      <c r="J36" s="43">
        <f t="shared" si="1"/>
        <v>14.772093023255813</v>
      </c>
      <c r="K36" s="44">
        <f t="shared" si="2"/>
        <v>11.8</v>
      </c>
      <c r="L36" s="45">
        <f t="shared" si="3"/>
        <v>11.94</v>
      </c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31.51</v>
      </c>
      <c r="J40" s="70">
        <f t="shared" ref="J40:L40" si="4">AVERAGE(J11:J39)</f>
        <v>14.87751937984496</v>
      </c>
      <c r="K40" s="70">
        <f t="shared" si="4"/>
        <v>11.844999999999999</v>
      </c>
      <c r="L40" s="70">
        <f t="shared" si="4"/>
        <v>11.984999999999999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9" sqref="D49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135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136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80000</v>
      </c>
      <c r="F15" s="40">
        <v>212</v>
      </c>
      <c r="G15" s="40">
        <v>3</v>
      </c>
      <c r="H15" s="41">
        <v>847</v>
      </c>
      <c r="I15" s="42">
        <v>31.5</v>
      </c>
      <c r="J15" s="43">
        <f t="shared" ref="J15:J36" si="1">(H15*10/(F15*G15))</f>
        <v>13.317610062893081</v>
      </c>
      <c r="K15" s="44">
        <f t="shared" ref="K15:K36" si="2">ROUND(J15*(1-((I15-14)/86)),2)</f>
        <v>10.61</v>
      </c>
      <c r="L15" s="45">
        <f t="shared" ref="L15:L36" si="3">ROUND(J15*(1-((I15-15)/85)),2)</f>
        <v>10.73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>
        <v>80000</v>
      </c>
      <c r="F18" s="40">
        <v>212</v>
      </c>
      <c r="G18" s="40">
        <v>3</v>
      </c>
      <c r="H18" s="41">
        <v>802</v>
      </c>
      <c r="I18" s="42">
        <v>31.7</v>
      </c>
      <c r="J18" s="43">
        <f t="shared" si="1"/>
        <v>12.610062893081761</v>
      </c>
      <c r="K18" s="44">
        <f t="shared" si="2"/>
        <v>10.01</v>
      </c>
      <c r="L18" s="45">
        <f t="shared" si="3"/>
        <v>10.130000000000001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81000</v>
      </c>
      <c r="F22" s="40">
        <v>212</v>
      </c>
      <c r="G22" s="40">
        <v>3</v>
      </c>
      <c r="H22" s="41">
        <v>849</v>
      </c>
      <c r="I22" s="42">
        <v>30.7</v>
      </c>
      <c r="J22" s="43">
        <f t="shared" si="1"/>
        <v>13.349056603773585</v>
      </c>
      <c r="K22" s="44">
        <f t="shared" si="2"/>
        <v>10.76</v>
      </c>
      <c r="L22" s="45">
        <f t="shared" si="3"/>
        <v>10.88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80000</v>
      </c>
      <c r="F23" s="40">
        <v>212</v>
      </c>
      <c r="G23" s="40">
        <v>3</v>
      </c>
      <c r="H23" s="41">
        <v>922</v>
      </c>
      <c r="I23" s="42">
        <v>32.5</v>
      </c>
      <c r="J23" s="43">
        <f t="shared" si="1"/>
        <v>14.49685534591195</v>
      </c>
      <c r="K23" s="44">
        <f t="shared" si="2"/>
        <v>11.38</v>
      </c>
      <c r="L23" s="45">
        <f t="shared" si="3"/>
        <v>11.51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80000</v>
      </c>
      <c r="F25" s="40">
        <v>212</v>
      </c>
      <c r="G25" s="40">
        <v>3</v>
      </c>
      <c r="H25" s="41">
        <v>925</v>
      </c>
      <c r="I25" s="42">
        <v>31.6</v>
      </c>
      <c r="J25" s="43">
        <f t="shared" si="1"/>
        <v>14.544025157232705</v>
      </c>
      <c r="K25" s="44">
        <f t="shared" si="2"/>
        <v>11.57</v>
      </c>
      <c r="L25" s="45">
        <f t="shared" si="3"/>
        <v>11.7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80000</v>
      </c>
      <c r="F26" s="40">
        <v>212</v>
      </c>
      <c r="G26" s="40">
        <v>3</v>
      </c>
      <c r="H26" s="41">
        <v>934</v>
      </c>
      <c r="I26" s="42">
        <v>33.5</v>
      </c>
      <c r="J26" s="43">
        <f t="shared" si="1"/>
        <v>14.685534591194969</v>
      </c>
      <c r="K26" s="44">
        <f t="shared" si="2"/>
        <v>11.36</v>
      </c>
      <c r="L26" s="45">
        <f t="shared" si="3"/>
        <v>11.49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71">
        <v>81000</v>
      </c>
      <c r="F28" s="40">
        <v>212</v>
      </c>
      <c r="G28" s="40">
        <v>3</v>
      </c>
      <c r="H28" s="41">
        <v>979</v>
      </c>
      <c r="I28" s="42">
        <v>33</v>
      </c>
      <c r="J28" s="43">
        <f t="shared" si="1"/>
        <v>15.39308176100629</v>
      </c>
      <c r="K28" s="44">
        <f t="shared" si="2"/>
        <v>11.99</v>
      </c>
      <c r="L28" s="45">
        <f t="shared" si="3"/>
        <v>12.13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/>
      <c r="F30" s="40"/>
      <c r="G30" s="40"/>
      <c r="H30" s="41"/>
      <c r="I30" s="42"/>
      <c r="J30" s="43"/>
      <c r="K30" s="44"/>
      <c r="L30" s="45"/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80000</v>
      </c>
      <c r="F32" s="40">
        <v>212</v>
      </c>
      <c r="G32" s="40">
        <v>3</v>
      </c>
      <c r="H32" s="41">
        <v>890</v>
      </c>
      <c r="I32" s="42">
        <v>31</v>
      </c>
      <c r="J32" s="43">
        <f t="shared" si="1"/>
        <v>13.9937106918239</v>
      </c>
      <c r="K32" s="44">
        <f t="shared" si="2"/>
        <v>11.23</v>
      </c>
      <c r="L32" s="45">
        <f t="shared" si="3"/>
        <v>11.36</v>
      </c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54">
        <v>80000</v>
      </c>
      <c r="F34" s="40">
        <v>212</v>
      </c>
      <c r="G34" s="40">
        <v>3</v>
      </c>
      <c r="H34" s="41">
        <v>906</v>
      </c>
      <c r="I34" s="42">
        <v>32</v>
      </c>
      <c r="J34" s="43">
        <f t="shared" si="1"/>
        <v>14.245283018867925</v>
      </c>
      <c r="K34" s="44">
        <f t="shared" si="2"/>
        <v>11.26</v>
      </c>
      <c r="L34" s="45">
        <f t="shared" si="3"/>
        <v>11.4</v>
      </c>
    </row>
    <row r="35" spans="3:12" ht="15">
      <c r="C35" s="51">
        <v>25</v>
      </c>
      <c r="D35" s="53" t="s">
        <v>51</v>
      </c>
      <c r="E35" s="54"/>
      <c r="F35" s="40"/>
      <c r="G35" s="40"/>
      <c r="H35" s="41"/>
      <c r="I35" s="42"/>
      <c r="J35" s="43"/>
      <c r="K35" s="44"/>
      <c r="L35" s="45"/>
    </row>
    <row r="36" spans="3:12" ht="15">
      <c r="C36" s="51">
        <v>26</v>
      </c>
      <c r="D36" s="55" t="s">
        <v>52</v>
      </c>
      <c r="E36" s="54">
        <v>80000</v>
      </c>
      <c r="F36" s="40">
        <v>212</v>
      </c>
      <c r="G36" s="40">
        <v>3</v>
      </c>
      <c r="H36" s="41">
        <v>918</v>
      </c>
      <c r="I36" s="42">
        <v>32.299999999999997</v>
      </c>
      <c r="J36" s="43">
        <f t="shared" si="1"/>
        <v>14.433962264150944</v>
      </c>
      <c r="K36" s="44">
        <f t="shared" si="2"/>
        <v>11.36</v>
      </c>
      <c r="L36" s="45">
        <f t="shared" si="3"/>
        <v>11.5</v>
      </c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31.98</v>
      </c>
      <c r="J40" s="70">
        <f t="shared" ref="J40:L40" si="4">AVERAGE(J11:J39)</f>
        <v>14.10691823899371</v>
      </c>
      <c r="K40" s="70">
        <f t="shared" si="4"/>
        <v>11.153</v>
      </c>
      <c r="L40" s="70">
        <f t="shared" si="4"/>
        <v>11.282999999999999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9" sqref="D49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59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58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74667</v>
      </c>
      <c r="F15" s="40">
        <v>163</v>
      </c>
      <c r="G15" s="40">
        <v>6</v>
      </c>
      <c r="H15" s="41">
        <v>1233</v>
      </c>
      <c r="I15" s="42">
        <v>29.6</v>
      </c>
      <c r="J15" s="43">
        <f t="shared" ref="J15:J38" si="1">(H15*10/(F15*G15))</f>
        <v>12.607361963190185</v>
      </c>
      <c r="K15" s="44">
        <f t="shared" ref="K15:K38" si="2">ROUND(J15*(1-((I15-14)/86)),2)</f>
        <v>10.32</v>
      </c>
      <c r="L15" s="45">
        <f t="shared" ref="L15:L38" si="3">ROUND(J15*(1-((I15-15)/85)),2)</f>
        <v>10.44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74667</v>
      </c>
      <c r="F22" s="40">
        <v>163</v>
      </c>
      <c r="G22" s="40">
        <v>6</v>
      </c>
      <c r="H22" s="41">
        <v>1325</v>
      </c>
      <c r="I22" s="42">
        <v>32.6</v>
      </c>
      <c r="J22" s="43">
        <f t="shared" si="1"/>
        <v>13.548057259713701</v>
      </c>
      <c r="K22" s="44">
        <f t="shared" si="2"/>
        <v>10.62</v>
      </c>
      <c r="L22" s="45">
        <f t="shared" si="3"/>
        <v>10.74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/>
      <c r="F23" s="40">
        <v>163</v>
      </c>
      <c r="G23" s="40">
        <v>6</v>
      </c>
      <c r="H23" s="41">
        <v>1294</v>
      </c>
      <c r="I23" s="42">
        <v>33</v>
      </c>
      <c r="J23" s="43">
        <f t="shared" si="1"/>
        <v>13.231083844580777</v>
      </c>
      <c r="K23" s="44">
        <f t="shared" si="2"/>
        <v>10.31</v>
      </c>
      <c r="L23" s="45">
        <f t="shared" si="3"/>
        <v>10.43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74667</v>
      </c>
      <c r="F25" s="40">
        <v>165</v>
      </c>
      <c r="G25" s="40">
        <v>6</v>
      </c>
      <c r="H25" s="41">
        <v>1418</v>
      </c>
      <c r="I25" s="42">
        <v>31.8</v>
      </c>
      <c r="J25" s="43">
        <f t="shared" si="1"/>
        <v>14.323232323232324</v>
      </c>
      <c r="K25" s="44">
        <f t="shared" si="2"/>
        <v>11.36</v>
      </c>
      <c r="L25" s="45">
        <f t="shared" si="3"/>
        <v>11.49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74667</v>
      </c>
      <c r="F26" s="40">
        <v>165</v>
      </c>
      <c r="G26" s="40">
        <v>6</v>
      </c>
      <c r="H26" s="41">
        <v>1472</v>
      </c>
      <c r="I26" s="42">
        <v>29.4</v>
      </c>
      <c r="J26" s="43">
        <f t="shared" si="1"/>
        <v>14.868686868686869</v>
      </c>
      <c r="K26" s="44">
        <f t="shared" si="2"/>
        <v>12.21</v>
      </c>
      <c r="L26" s="45">
        <f t="shared" si="3"/>
        <v>12.35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39">
        <v>74667</v>
      </c>
      <c r="F28" s="40">
        <v>165</v>
      </c>
      <c r="G28" s="40">
        <v>6</v>
      </c>
      <c r="H28" s="41">
        <v>1245</v>
      </c>
      <c r="I28" s="42">
        <v>28.9</v>
      </c>
      <c r="J28" s="43">
        <f t="shared" si="1"/>
        <v>12.575757575757576</v>
      </c>
      <c r="K28" s="44">
        <f t="shared" si="2"/>
        <v>10.4</v>
      </c>
      <c r="L28" s="45">
        <f t="shared" si="3"/>
        <v>10.52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74667</v>
      </c>
      <c r="F30" s="40">
        <v>165</v>
      </c>
      <c r="G30" s="40">
        <v>6</v>
      </c>
      <c r="H30" s="41">
        <v>1419</v>
      </c>
      <c r="I30" s="42">
        <v>29.6</v>
      </c>
      <c r="J30" s="43">
        <f t="shared" si="1"/>
        <v>14.333333333333334</v>
      </c>
      <c r="K30" s="44">
        <f t="shared" si="2"/>
        <v>11.73</v>
      </c>
      <c r="L30" s="45">
        <f t="shared" si="3"/>
        <v>11.87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74667</v>
      </c>
      <c r="F32" s="40">
        <v>165</v>
      </c>
      <c r="G32" s="40">
        <v>6</v>
      </c>
      <c r="H32" s="41">
        <v>1196</v>
      </c>
      <c r="I32" s="42">
        <v>27.4</v>
      </c>
      <c r="J32" s="43">
        <f t="shared" si="1"/>
        <v>12.080808080808081</v>
      </c>
      <c r="K32" s="44">
        <f t="shared" si="2"/>
        <v>10.199999999999999</v>
      </c>
      <c r="L32" s="45">
        <f t="shared" si="3"/>
        <v>10.32</v>
      </c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39">
        <v>74667</v>
      </c>
      <c r="F34" s="40">
        <v>165</v>
      </c>
      <c r="G34" s="40">
        <v>6</v>
      </c>
      <c r="H34" s="41">
        <v>1471</v>
      </c>
      <c r="I34" s="42">
        <v>28.1</v>
      </c>
      <c r="J34" s="43">
        <f t="shared" si="1"/>
        <v>14.858585858585858</v>
      </c>
      <c r="K34" s="44">
        <f t="shared" si="2"/>
        <v>12.42</v>
      </c>
      <c r="L34" s="45">
        <f t="shared" si="3"/>
        <v>12.57</v>
      </c>
    </row>
    <row r="35" spans="3:12" ht="15">
      <c r="C35" s="51">
        <v>25</v>
      </c>
      <c r="D35" s="53" t="s">
        <v>51</v>
      </c>
      <c r="E35" s="39">
        <v>74667</v>
      </c>
      <c r="F35" s="40">
        <v>165</v>
      </c>
      <c r="G35" s="40">
        <v>6</v>
      </c>
      <c r="H35" s="41">
        <v>1299</v>
      </c>
      <c r="I35" s="42">
        <v>27.1</v>
      </c>
      <c r="J35" s="43">
        <f t="shared" si="1"/>
        <v>13.121212121212121</v>
      </c>
      <c r="K35" s="44">
        <f t="shared" si="2"/>
        <v>11.12</v>
      </c>
      <c r="L35" s="45">
        <f t="shared" si="3"/>
        <v>11.25</v>
      </c>
    </row>
    <row r="36" spans="3:12" ht="15">
      <c r="C36" s="51">
        <v>26</v>
      </c>
      <c r="D36" s="55" t="s">
        <v>52</v>
      </c>
      <c r="E36" s="39">
        <v>74667</v>
      </c>
      <c r="F36" s="40">
        <v>165</v>
      </c>
      <c r="G36" s="40">
        <v>6</v>
      </c>
      <c r="H36" s="41">
        <v>1490</v>
      </c>
      <c r="I36" s="42">
        <v>27.5</v>
      </c>
      <c r="J36" s="43">
        <f t="shared" si="1"/>
        <v>15.05050505050505</v>
      </c>
      <c r="K36" s="44">
        <f t="shared" si="2"/>
        <v>12.69</v>
      </c>
      <c r="L36" s="45">
        <f t="shared" si="3"/>
        <v>12.84</v>
      </c>
    </row>
    <row r="37" spans="3:12" ht="15">
      <c r="C37" s="51">
        <v>27</v>
      </c>
      <c r="D37" s="53" t="s">
        <v>53</v>
      </c>
      <c r="E37" s="39">
        <v>74667</v>
      </c>
      <c r="F37" s="40">
        <v>165</v>
      </c>
      <c r="G37" s="40">
        <v>6</v>
      </c>
      <c r="H37" s="41">
        <v>1506</v>
      </c>
      <c r="I37" s="42">
        <v>33.4</v>
      </c>
      <c r="J37" s="43">
        <f t="shared" si="1"/>
        <v>15.212121212121213</v>
      </c>
      <c r="K37" s="44">
        <f t="shared" si="2"/>
        <v>11.78</v>
      </c>
      <c r="L37" s="45">
        <f t="shared" si="3"/>
        <v>11.92</v>
      </c>
    </row>
    <row r="38" spans="3:12" ht="15">
      <c r="C38" s="51">
        <v>28</v>
      </c>
      <c r="D38" s="55" t="s">
        <v>54</v>
      </c>
      <c r="E38" s="39">
        <v>74667</v>
      </c>
      <c r="F38" s="40">
        <v>165</v>
      </c>
      <c r="G38" s="40">
        <v>6</v>
      </c>
      <c r="H38" s="41">
        <v>1550</v>
      </c>
      <c r="I38" s="42">
        <v>34.5</v>
      </c>
      <c r="J38" s="43">
        <f t="shared" si="1"/>
        <v>15.656565656565656</v>
      </c>
      <c r="K38" s="44">
        <f t="shared" si="2"/>
        <v>11.92</v>
      </c>
      <c r="L38" s="45">
        <f t="shared" si="3"/>
        <v>12.06</v>
      </c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30.223076923076924</v>
      </c>
      <c r="J40" s="70">
        <f t="shared" ref="J40:L40" si="4">AVERAGE(J11:J39)</f>
        <v>13.959023934484057</v>
      </c>
      <c r="K40" s="70">
        <f t="shared" si="4"/>
        <v>11.313846153846153</v>
      </c>
      <c r="L40" s="70">
        <f t="shared" si="4"/>
        <v>11.446153846153845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9" sqref="D49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137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138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78000</v>
      </c>
      <c r="F15" s="40">
        <v>206</v>
      </c>
      <c r="G15" s="40">
        <v>3</v>
      </c>
      <c r="H15" s="41">
        <v>850</v>
      </c>
      <c r="I15" s="42">
        <v>27.5</v>
      </c>
      <c r="J15" s="43">
        <f t="shared" ref="J15:J36" si="1">(H15*10/(F15*G15))</f>
        <v>13.754045307443366</v>
      </c>
      <c r="K15" s="44">
        <f t="shared" ref="K15:K36" si="2">ROUND(J15*(1-((I15-14)/86)),2)</f>
        <v>11.59</v>
      </c>
      <c r="L15" s="45">
        <f t="shared" ref="L15:L36" si="3">ROUND(J15*(1-((I15-15)/85)),2)</f>
        <v>11.73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>
        <v>80000</v>
      </c>
      <c r="F18" s="40">
        <v>206</v>
      </c>
      <c r="G18" s="40">
        <v>3</v>
      </c>
      <c r="H18" s="41">
        <v>875</v>
      </c>
      <c r="I18" s="42">
        <v>31</v>
      </c>
      <c r="J18" s="43">
        <f t="shared" si="1"/>
        <v>14.158576051779935</v>
      </c>
      <c r="K18" s="44">
        <f t="shared" si="2"/>
        <v>11.36</v>
      </c>
      <c r="L18" s="45">
        <f t="shared" si="3"/>
        <v>11.49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80000</v>
      </c>
      <c r="F22" s="40">
        <v>206</v>
      </c>
      <c r="G22" s="40">
        <v>3</v>
      </c>
      <c r="H22" s="41">
        <v>920</v>
      </c>
      <c r="I22" s="42">
        <v>33</v>
      </c>
      <c r="J22" s="43">
        <f t="shared" si="1"/>
        <v>14.88673139158576</v>
      </c>
      <c r="K22" s="44">
        <f t="shared" si="2"/>
        <v>11.6</v>
      </c>
      <c r="L22" s="45">
        <f t="shared" si="3"/>
        <v>11.73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80000</v>
      </c>
      <c r="F23" s="40">
        <v>206</v>
      </c>
      <c r="G23" s="40">
        <v>3</v>
      </c>
      <c r="H23" s="41">
        <v>926</v>
      </c>
      <c r="I23" s="42">
        <v>30</v>
      </c>
      <c r="J23" s="43">
        <f t="shared" si="1"/>
        <v>14.983818770226538</v>
      </c>
      <c r="K23" s="44">
        <f t="shared" si="2"/>
        <v>12.2</v>
      </c>
      <c r="L23" s="45">
        <f t="shared" si="3"/>
        <v>12.34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80000</v>
      </c>
      <c r="F25" s="40">
        <v>206</v>
      </c>
      <c r="G25" s="40">
        <v>3</v>
      </c>
      <c r="H25" s="41">
        <v>963</v>
      </c>
      <c r="I25" s="42">
        <v>33.5</v>
      </c>
      <c r="J25" s="43">
        <f t="shared" si="1"/>
        <v>15.58252427184466</v>
      </c>
      <c r="K25" s="44">
        <f t="shared" si="2"/>
        <v>12.05</v>
      </c>
      <c r="L25" s="45">
        <f t="shared" si="3"/>
        <v>12.19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78000</v>
      </c>
      <c r="F26" s="40">
        <v>206</v>
      </c>
      <c r="G26" s="40">
        <v>3</v>
      </c>
      <c r="H26" s="41">
        <v>864</v>
      </c>
      <c r="I26" s="42">
        <v>28.5</v>
      </c>
      <c r="J26" s="43">
        <f t="shared" si="1"/>
        <v>13.980582524271844</v>
      </c>
      <c r="K26" s="44">
        <f t="shared" si="2"/>
        <v>11.62</v>
      </c>
      <c r="L26" s="45">
        <f t="shared" si="3"/>
        <v>11.76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71">
        <v>80000</v>
      </c>
      <c r="F28" s="40">
        <v>206</v>
      </c>
      <c r="G28" s="40">
        <v>3</v>
      </c>
      <c r="H28" s="41">
        <v>850</v>
      </c>
      <c r="I28" s="42">
        <v>28.4</v>
      </c>
      <c r="J28" s="43">
        <f t="shared" si="1"/>
        <v>13.754045307443366</v>
      </c>
      <c r="K28" s="44">
        <f t="shared" si="2"/>
        <v>11.45</v>
      </c>
      <c r="L28" s="45">
        <f t="shared" si="3"/>
        <v>11.59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/>
      <c r="F30" s="40"/>
      <c r="G30" s="40"/>
      <c r="H30" s="41"/>
      <c r="I30" s="42"/>
      <c r="J30" s="43"/>
      <c r="K30" s="44"/>
      <c r="L30" s="45"/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80000</v>
      </c>
      <c r="F32" s="40">
        <v>206</v>
      </c>
      <c r="G32" s="40">
        <v>3</v>
      </c>
      <c r="H32" s="41">
        <v>851</v>
      </c>
      <c r="I32" s="42">
        <v>25.4</v>
      </c>
      <c r="J32" s="43">
        <f t="shared" si="1"/>
        <v>13.770226537216828</v>
      </c>
      <c r="K32" s="44">
        <f t="shared" si="2"/>
        <v>11.94</v>
      </c>
      <c r="L32" s="45">
        <f t="shared" si="3"/>
        <v>12.09</v>
      </c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54">
        <v>80000</v>
      </c>
      <c r="F34" s="40">
        <v>206</v>
      </c>
      <c r="G34" s="40">
        <v>3</v>
      </c>
      <c r="H34" s="41">
        <v>947</v>
      </c>
      <c r="I34" s="42">
        <v>31</v>
      </c>
      <c r="J34" s="43">
        <f t="shared" si="1"/>
        <v>15.323624595469255</v>
      </c>
      <c r="K34" s="44">
        <f t="shared" si="2"/>
        <v>12.29</v>
      </c>
      <c r="L34" s="45">
        <f t="shared" si="3"/>
        <v>12.44</v>
      </c>
    </row>
    <row r="35" spans="3:12" ht="15">
      <c r="C35" s="51">
        <v>25</v>
      </c>
      <c r="D35" s="53" t="s">
        <v>51</v>
      </c>
      <c r="E35" s="54"/>
      <c r="F35" s="40"/>
      <c r="G35" s="40"/>
      <c r="H35" s="41"/>
      <c r="I35" s="42"/>
      <c r="J35" s="43"/>
      <c r="K35" s="44"/>
      <c r="L35" s="45"/>
    </row>
    <row r="36" spans="3:12" ht="15">
      <c r="C36" s="51">
        <v>26</v>
      </c>
      <c r="D36" s="55" t="s">
        <v>52</v>
      </c>
      <c r="E36" s="54">
        <v>80000</v>
      </c>
      <c r="F36" s="40">
        <v>206</v>
      </c>
      <c r="G36" s="40">
        <v>3</v>
      </c>
      <c r="H36" s="41">
        <v>946</v>
      </c>
      <c r="I36" s="42">
        <v>29.5</v>
      </c>
      <c r="J36" s="43">
        <f t="shared" si="1"/>
        <v>15.307443365695793</v>
      </c>
      <c r="K36" s="44">
        <f t="shared" si="2"/>
        <v>12.55</v>
      </c>
      <c r="L36" s="45">
        <f t="shared" si="3"/>
        <v>12.7</v>
      </c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29.78</v>
      </c>
      <c r="J40" s="70">
        <f t="shared" ref="J40:L40" si="4">AVERAGE(J11:J39)</f>
        <v>14.550161812297734</v>
      </c>
      <c r="K40" s="70">
        <f t="shared" si="4"/>
        <v>11.864999999999998</v>
      </c>
      <c r="L40" s="70">
        <f t="shared" si="4"/>
        <v>12.006000000000002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9" sqref="D49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139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140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78000</v>
      </c>
      <c r="F15" s="40">
        <v>434</v>
      </c>
      <c r="G15" s="40">
        <v>4.5</v>
      </c>
      <c r="H15" s="41">
        <v>2650</v>
      </c>
      <c r="I15" s="42">
        <v>29</v>
      </c>
      <c r="J15" s="43">
        <f t="shared" ref="J15:J36" si="1">(H15*10/(F15*G15))</f>
        <v>13.568868407578085</v>
      </c>
      <c r="K15" s="44">
        <f t="shared" ref="K15:K36" si="2">ROUND(J15*(1-((I15-14)/86)),2)</f>
        <v>11.2</v>
      </c>
      <c r="L15" s="45">
        <f t="shared" ref="L15:L36" si="3">ROUND(J15*(1-((I15-15)/85)),2)</f>
        <v>11.33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>
        <v>78000</v>
      </c>
      <c r="F18" s="40">
        <v>434</v>
      </c>
      <c r="G18" s="40">
        <v>4.5</v>
      </c>
      <c r="H18" s="41">
        <v>2300</v>
      </c>
      <c r="I18" s="42">
        <v>30.5</v>
      </c>
      <c r="J18" s="43">
        <f t="shared" si="1"/>
        <v>11.776753712237584</v>
      </c>
      <c r="K18" s="44">
        <f t="shared" si="2"/>
        <v>9.52</v>
      </c>
      <c r="L18" s="45">
        <f t="shared" si="3"/>
        <v>9.6300000000000008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145"/>
      <c r="F22" s="146"/>
      <c r="G22" s="146"/>
      <c r="H22" s="147"/>
      <c r="I22" s="148"/>
      <c r="J22" s="149"/>
      <c r="K22" s="150"/>
      <c r="L22" s="151"/>
      <c r="M22" s="11"/>
      <c r="N22" s="50">
        <f t="shared" si="0"/>
        <v>0</v>
      </c>
      <c r="O22" t="s">
        <v>110</v>
      </c>
    </row>
    <row r="23" spans="3:15" ht="15">
      <c r="C23" s="49">
        <v>13</v>
      </c>
      <c r="D23" s="38" t="s">
        <v>38</v>
      </c>
      <c r="E23" s="39">
        <v>80000</v>
      </c>
      <c r="F23" s="40">
        <v>434</v>
      </c>
      <c r="G23" s="40">
        <v>4.5</v>
      </c>
      <c r="H23" s="41">
        <v>3000</v>
      </c>
      <c r="I23" s="42">
        <v>30.5</v>
      </c>
      <c r="J23" s="43">
        <f t="shared" si="1"/>
        <v>15.360983102918587</v>
      </c>
      <c r="K23" s="44">
        <f t="shared" si="2"/>
        <v>12.41</v>
      </c>
      <c r="L23" s="45">
        <f t="shared" si="3"/>
        <v>12.56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80000</v>
      </c>
      <c r="F25" s="40">
        <v>434</v>
      </c>
      <c r="G25" s="40">
        <v>4.5</v>
      </c>
      <c r="H25" s="41">
        <v>3250</v>
      </c>
      <c r="I25" s="42">
        <v>33</v>
      </c>
      <c r="J25" s="43">
        <f t="shared" si="1"/>
        <v>16.641065028161801</v>
      </c>
      <c r="K25" s="44">
        <f t="shared" si="2"/>
        <v>12.96</v>
      </c>
      <c r="L25" s="45">
        <f t="shared" si="3"/>
        <v>13.12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80000</v>
      </c>
      <c r="F26" s="40">
        <v>434</v>
      </c>
      <c r="G26" s="40">
        <v>4.5</v>
      </c>
      <c r="H26" s="41">
        <v>3200</v>
      </c>
      <c r="I26" s="42">
        <v>31</v>
      </c>
      <c r="J26" s="43">
        <f t="shared" si="1"/>
        <v>16.385048643113159</v>
      </c>
      <c r="K26" s="44">
        <f t="shared" si="2"/>
        <v>13.15</v>
      </c>
      <c r="L26" s="45">
        <f t="shared" si="3"/>
        <v>13.3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71">
        <v>80000</v>
      </c>
      <c r="F28" s="40">
        <v>434</v>
      </c>
      <c r="G28" s="40">
        <v>4.5</v>
      </c>
      <c r="H28" s="41">
        <v>3050</v>
      </c>
      <c r="I28" s="42">
        <v>32</v>
      </c>
      <c r="J28" s="43">
        <f t="shared" si="1"/>
        <v>15.616999487967229</v>
      </c>
      <c r="K28" s="44">
        <f t="shared" si="2"/>
        <v>12.35</v>
      </c>
      <c r="L28" s="45">
        <f t="shared" si="3"/>
        <v>12.49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/>
      <c r="F30" s="40"/>
      <c r="G30" s="40"/>
      <c r="H30" s="41"/>
      <c r="I30" s="42"/>
      <c r="J30" s="43"/>
      <c r="K30" s="44"/>
      <c r="L30" s="45"/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78000</v>
      </c>
      <c r="F32" s="40">
        <v>434</v>
      </c>
      <c r="G32" s="40">
        <v>4.5</v>
      </c>
      <c r="H32" s="41">
        <v>2800</v>
      </c>
      <c r="I32" s="42">
        <v>29</v>
      </c>
      <c r="J32" s="43">
        <f t="shared" si="1"/>
        <v>14.336917562724015</v>
      </c>
      <c r="K32" s="44">
        <f t="shared" si="2"/>
        <v>11.84</v>
      </c>
      <c r="L32" s="45">
        <f t="shared" si="3"/>
        <v>11.98</v>
      </c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54">
        <v>80000</v>
      </c>
      <c r="F34" s="40">
        <v>434</v>
      </c>
      <c r="G34" s="40">
        <v>4.5</v>
      </c>
      <c r="H34" s="41">
        <v>3050</v>
      </c>
      <c r="I34" s="42">
        <v>32</v>
      </c>
      <c r="J34" s="43">
        <f t="shared" si="1"/>
        <v>15.616999487967229</v>
      </c>
      <c r="K34" s="44">
        <f t="shared" si="2"/>
        <v>12.35</v>
      </c>
      <c r="L34" s="45">
        <f t="shared" si="3"/>
        <v>12.49</v>
      </c>
    </row>
    <row r="35" spans="3:12" ht="15">
      <c r="C35" s="51">
        <v>25</v>
      </c>
      <c r="D35" s="53" t="s">
        <v>51</v>
      </c>
      <c r="E35" s="54"/>
      <c r="F35" s="40"/>
      <c r="G35" s="40"/>
      <c r="H35" s="41"/>
      <c r="I35" s="42"/>
      <c r="J35" s="43"/>
      <c r="K35" s="44"/>
      <c r="L35" s="45"/>
    </row>
    <row r="36" spans="3:12" ht="15">
      <c r="C36" s="51">
        <v>26</v>
      </c>
      <c r="D36" s="55" t="s">
        <v>52</v>
      </c>
      <c r="E36" s="54">
        <v>80000</v>
      </c>
      <c r="F36" s="40">
        <v>434</v>
      </c>
      <c r="G36" s="40">
        <v>4.5</v>
      </c>
      <c r="H36" s="41">
        <v>3100</v>
      </c>
      <c r="I36" s="42">
        <v>32.5</v>
      </c>
      <c r="J36" s="43">
        <f t="shared" si="1"/>
        <v>15.873015873015873</v>
      </c>
      <c r="K36" s="44">
        <f t="shared" si="2"/>
        <v>12.46</v>
      </c>
      <c r="L36" s="45">
        <f t="shared" si="3"/>
        <v>12.61</v>
      </c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31.055555555555557</v>
      </c>
      <c r="J40" s="70">
        <f t="shared" ref="J40:L40" si="4">AVERAGE(J11:J39)</f>
        <v>15.019627922853731</v>
      </c>
      <c r="K40" s="70">
        <f t="shared" si="4"/>
        <v>12.026666666666664</v>
      </c>
      <c r="L40" s="70">
        <f t="shared" si="4"/>
        <v>12.167777777777777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9" sqref="D49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141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142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/>
      <c r="F15" s="40"/>
      <c r="G15" s="40"/>
      <c r="H15" s="41"/>
      <c r="I15" s="42"/>
      <c r="J15" s="43"/>
      <c r="K15" s="44"/>
      <c r="L15" s="45"/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/>
      <c r="F22" s="40"/>
      <c r="G22" s="40"/>
      <c r="H22" s="41"/>
      <c r="I22" s="42"/>
      <c r="J22" s="43"/>
      <c r="K22" s="44"/>
      <c r="L22" s="45"/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82000</v>
      </c>
      <c r="F23" s="40">
        <v>336</v>
      </c>
      <c r="G23" s="40">
        <v>4.5</v>
      </c>
      <c r="H23" s="41">
        <v>2157</v>
      </c>
      <c r="I23" s="42">
        <v>29.1</v>
      </c>
      <c r="J23" s="43">
        <f t="shared" ref="J23:J37" si="1">(H23*10/(F23*G23))</f>
        <v>14.265873015873016</v>
      </c>
      <c r="K23" s="44">
        <f t="shared" ref="K23:K37" si="2">ROUND(J23*(1-((I23-14)/86)),2)</f>
        <v>11.76</v>
      </c>
      <c r="L23" s="45">
        <f t="shared" ref="L23:L37" si="3">ROUND(J23*(1-((I23-15)/85)),2)</f>
        <v>11.9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82000</v>
      </c>
      <c r="F25" s="40">
        <v>332</v>
      </c>
      <c r="G25" s="40">
        <v>4.5</v>
      </c>
      <c r="H25" s="41">
        <v>1996</v>
      </c>
      <c r="I25" s="42">
        <v>29</v>
      </c>
      <c r="J25" s="43">
        <f t="shared" si="1"/>
        <v>13.360107095046853</v>
      </c>
      <c r="K25" s="44">
        <f t="shared" si="2"/>
        <v>11.03</v>
      </c>
      <c r="L25" s="45">
        <f t="shared" si="3"/>
        <v>11.16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82000</v>
      </c>
      <c r="F26" s="40">
        <v>328</v>
      </c>
      <c r="G26" s="40">
        <v>4.5</v>
      </c>
      <c r="H26" s="41">
        <v>1915</v>
      </c>
      <c r="I26" s="42">
        <v>29.4</v>
      </c>
      <c r="J26" s="43">
        <f t="shared" si="1"/>
        <v>12.974254742547425</v>
      </c>
      <c r="K26" s="44">
        <f t="shared" si="2"/>
        <v>10.65</v>
      </c>
      <c r="L26" s="45">
        <f t="shared" si="3"/>
        <v>10.78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39">
        <v>82000</v>
      </c>
      <c r="F28" s="40">
        <v>324</v>
      </c>
      <c r="G28" s="40">
        <v>4.5</v>
      </c>
      <c r="H28" s="41">
        <v>1518</v>
      </c>
      <c r="I28" s="42">
        <v>27.6</v>
      </c>
      <c r="J28" s="43">
        <f t="shared" si="1"/>
        <v>10.411522633744855</v>
      </c>
      <c r="K28" s="44">
        <f t="shared" si="2"/>
        <v>8.77</v>
      </c>
      <c r="L28" s="45">
        <f t="shared" si="3"/>
        <v>8.8699999999999992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82000</v>
      </c>
      <c r="F30" s="40">
        <v>320</v>
      </c>
      <c r="G30" s="40">
        <v>4.5</v>
      </c>
      <c r="H30" s="41">
        <v>1800</v>
      </c>
      <c r="I30" s="42">
        <v>26.7</v>
      </c>
      <c r="J30" s="43">
        <f t="shared" si="1"/>
        <v>12.5</v>
      </c>
      <c r="K30" s="44">
        <f t="shared" si="2"/>
        <v>10.65</v>
      </c>
      <c r="L30" s="45">
        <f t="shared" si="3"/>
        <v>10.78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82000</v>
      </c>
      <c r="F32" s="40">
        <v>316</v>
      </c>
      <c r="G32" s="40">
        <v>4.5</v>
      </c>
      <c r="H32" s="41">
        <v>1632</v>
      </c>
      <c r="I32" s="42">
        <v>25.9</v>
      </c>
      <c r="J32" s="43">
        <f t="shared" si="1"/>
        <v>11.476793248945148</v>
      </c>
      <c r="K32" s="44">
        <f t="shared" si="2"/>
        <v>9.89</v>
      </c>
      <c r="L32" s="45">
        <f t="shared" si="3"/>
        <v>10.01</v>
      </c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39">
        <v>82000</v>
      </c>
      <c r="F34" s="40">
        <v>312</v>
      </c>
      <c r="G34" s="40">
        <v>4.5</v>
      </c>
      <c r="H34" s="41">
        <v>1847</v>
      </c>
      <c r="I34" s="42">
        <v>28.4</v>
      </c>
      <c r="J34" s="43">
        <f t="shared" si="1"/>
        <v>13.155270655270655</v>
      </c>
      <c r="K34" s="44">
        <f t="shared" si="2"/>
        <v>10.95</v>
      </c>
      <c r="L34" s="45">
        <f t="shared" si="3"/>
        <v>11.08</v>
      </c>
    </row>
    <row r="35" spans="3:12" ht="15">
      <c r="C35" s="51">
        <v>25</v>
      </c>
      <c r="D35" s="53" t="s">
        <v>51</v>
      </c>
      <c r="E35" s="39">
        <v>82000</v>
      </c>
      <c r="F35" s="40">
        <v>308</v>
      </c>
      <c r="G35" s="40">
        <v>4.5</v>
      </c>
      <c r="H35" s="41">
        <v>2064</v>
      </c>
      <c r="I35" s="42">
        <v>33</v>
      </c>
      <c r="J35" s="43">
        <f t="shared" si="1"/>
        <v>14.891774891774892</v>
      </c>
      <c r="K35" s="44">
        <f t="shared" si="2"/>
        <v>11.6</v>
      </c>
      <c r="L35" s="45">
        <f t="shared" si="3"/>
        <v>11.74</v>
      </c>
    </row>
    <row r="36" spans="3:12" ht="15">
      <c r="C36" s="51">
        <v>26</v>
      </c>
      <c r="D36" s="55" t="s">
        <v>52</v>
      </c>
      <c r="E36" s="39">
        <v>82000</v>
      </c>
      <c r="F36" s="40">
        <v>304</v>
      </c>
      <c r="G36" s="40">
        <v>4.5</v>
      </c>
      <c r="H36" s="41">
        <v>1715</v>
      </c>
      <c r="I36" s="42">
        <v>29.1</v>
      </c>
      <c r="J36" s="43">
        <f t="shared" si="1"/>
        <v>12.536549707602338</v>
      </c>
      <c r="K36" s="44">
        <f t="shared" si="2"/>
        <v>10.34</v>
      </c>
      <c r="L36" s="45">
        <f t="shared" si="3"/>
        <v>10.46</v>
      </c>
    </row>
    <row r="37" spans="3:12" ht="15">
      <c r="C37" s="51">
        <v>27</v>
      </c>
      <c r="D37" s="53" t="s">
        <v>53</v>
      </c>
      <c r="E37" s="39">
        <v>82000</v>
      </c>
      <c r="F37" s="40">
        <v>299</v>
      </c>
      <c r="G37" s="40">
        <v>4.5</v>
      </c>
      <c r="H37" s="41">
        <v>1670</v>
      </c>
      <c r="I37" s="42">
        <v>27.1</v>
      </c>
      <c r="J37" s="43">
        <f t="shared" si="1"/>
        <v>12.411742846525454</v>
      </c>
      <c r="K37" s="44">
        <f t="shared" si="2"/>
        <v>10.52</v>
      </c>
      <c r="L37" s="45">
        <f t="shared" si="3"/>
        <v>10.64</v>
      </c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28.53</v>
      </c>
      <c r="J40" s="70">
        <f t="shared" ref="J40:L40" si="4">AVERAGE(J11:J39)</f>
        <v>12.798388883733063</v>
      </c>
      <c r="K40" s="70">
        <f t="shared" si="4"/>
        <v>10.615999999999998</v>
      </c>
      <c r="L40" s="70">
        <f t="shared" si="4"/>
        <v>10.742000000000001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9" sqref="D49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143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109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/>
      <c r="F15" s="40"/>
      <c r="G15" s="40"/>
      <c r="H15" s="41"/>
      <c r="I15" s="42"/>
      <c r="J15" s="43"/>
      <c r="K15" s="44"/>
      <c r="L15" s="45"/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/>
      <c r="F22" s="40"/>
      <c r="G22" s="40"/>
      <c r="H22" s="41"/>
      <c r="I22" s="42"/>
      <c r="J22" s="43"/>
      <c r="K22" s="44"/>
      <c r="L22" s="45"/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85000</v>
      </c>
      <c r="F23" s="40">
        <v>300</v>
      </c>
      <c r="G23" s="40">
        <v>4.5</v>
      </c>
      <c r="H23" s="41">
        <v>1299</v>
      </c>
      <c r="I23" s="42">
        <v>28.5</v>
      </c>
      <c r="J23" s="43">
        <f t="shared" ref="J23:J37" si="1">(H23*10/(F23*G23))</f>
        <v>9.6222222222222218</v>
      </c>
      <c r="K23" s="44">
        <f t="shared" ref="K23:K37" si="2">ROUND(J23*(1-((I23-14)/86)),2)</f>
        <v>8</v>
      </c>
      <c r="L23" s="45">
        <f t="shared" ref="L23:L37" si="3">ROUND(J23*(1-((I23-15)/85)),2)</f>
        <v>8.09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85000</v>
      </c>
      <c r="F25" s="40">
        <v>304</v>
      </c>
      <c r="G25" s="40">
        <v>4.5</v>
      </c>
      <c r="H25" s="41">
        <v>1548</v>
      </c>
      <c r="I25" s="42">
        <v>28</v>
      </c>
      <c r="J25" s="43">
        <f t="shared" si="1"/>
        <v>11.315789473684211</v>
      </c>
      <c r="K25" s="44">
        <f t="shared" si="2"/>
        <v>9.4700000000000006</v>
      </c>
      <c r="L25" s="45">
        <f t="shared" si="3"/>
        <v>9.59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85000</v>
      </c>
      <c r="F26" s="40">
        <v>308</v>
      </c>
      <c r="G26" s="40">
        <v>4.5</v>
      </c>
      <c r="H26" s="41">
        <v>1745</v>
      </c>
      <c r="I26" s="42">
        <v>26.8</v>
      </c>
      <c r="J26" s="43">
        <f t="shared" si="1"/>
        <v>12.59018759018759</v>
      </c>
      <c r="K26" s="44">
        <f t="shared" si="2"/>
        <v>10.72</v>
      </c>
      <c r="L26" s="45">
        <f t="shared" si="3"/>
        <v>10.84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39">
        <v>85000</v>
      </c>
      <c r="F28" s="40">
        <v>312</v>
      </c>
      <c r="G28" s="40">
        <v>4.5</v>
      </c>
      <c r="H28" s="41">
        <v>1561</v>
      </c>
      <c r="I28" s="42">
        <v>28.1</v>
      </c>
      <c r="J28" s="43">
        <f t="shared" si="1"/>
        <v>11.118233618233619</v>
      </c>
      <c r="K28" s="44">
        <f t="shared" si="2"/>
        <v>9.3000000000000007</v>
      </c>
      <c r="L28" s="45">
        <f t="shared" si="3"/>
        <v>9.4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85000</v>
      </c>
      <c r="F30" s="40">
        <v>316</v>
      </c>
      <c r="G30" s="40">
        <v>4.5</v>
      </c>
      <c r="H30" s="41">
        <v>1694</v>
      </c>
      <c r="I30" s="42">
        <v>27.2</v>
      </c>
      <c r="J30" s="43">
        <f t="shared" si="1"/>
        <v>11.91279887482419</v>
      </c>
      <c r="K30" s="44">
        <f t="shared" si="2"/>
        <v>10.08</v>
      </c>
      <c r="L30" s="45">
        <f t="shared" si="3"/>
        <v>10.199999999999999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85000</v>
      </c>
      <c r="F32" s="40">
        <v>320</v>
      </c>
      <c r="G32" s="40">
        <v>4.5</v>
      </c>
      <c r="H32" s="41">
        <v>1603</v>
      </c>
      <c r="I32" s="42">
        <v>25.3</v>
      </c>
      <c r="J32" s="43">
        <f t="shared" si="1"/>
        <v>11.131944444444445</v>
      </c>
      <c r="K32" s="44">
        <f t="shared" si="2"/>
        <v>9.67</v>
      </c>
      <c r="L32" s="45">
        <f t="shared" si="3"/>
        <v>9.7799999999999994</v>
      </c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39">
        <v>85000</v>
      </c>
      <c r="F34" s="40">
        <v>324</v>
      </c>
      <c r="G34" s="40">
        <v>4.5</v>
      </c>
      <c r="H34" s="41">
        <v>1688</v>
      </c>
      <c r="I34" s="42">
        <v>25</v>
      </c>
      <c r="J34" s="43">
        <f t="shared" si="1"/>
        <v>11.577503429355282</v>
      </c>
      <c r="K34" s="44">
        <f t="shared" si="2"/>
        <v>10.1</v>
      </c>
      <c r="L34" s="45">
        <f t="shared" si="3"/>
        <v>10.220000000000001</v>
      </c>
    </row>
    <row r="35" spans="3:12" ht="15">
      <c r="C35" s="51">
        <v>25</v>
      </c>
      <c r="D35" s="53" t="s">
        <v>51</v>
      </c>
      <c r="E35" s="39">
        <v>85000</v>
      </c>
      <c r="F35" s="40">
        <v>328</v>
      </c>
      <c r="G35" s="40">
        <v>4.5</v>
      </c>
      <c r="H35" s="41">
        <v>1497</v>
      </c>
      <c r="I35" s="42">
        <v>24.1</v>
      </c>
      <c r="J35" s="43">
        <f t="shared" si="1"/>
        <v>10.142276422764228</v>
      </c>
      <c r="K35" s="44">
        <f t="shared" si="2"/>
        <v>8.9499999999999993</v>
      </c>
      <c r="L35" s="45">
        <f t="shared" si="3"/>
        <v>9.06</v>
      </c>
    </row>
    <row r="36" spans="3:12" ht="15">
      <c r="C36" s="51">
        <v>26</v>
      </c>
      <c r="D36" s="55" t="s">
        <v>52</v>
      </c>
      <c r="E36" s="39">
        <v>85000</v>
      </c>
      <c r="F36" s="40">
        <v>330</v>
      </c>
      <c r="G36" s="40">
        <v>4.5</v>
      </c>
      <c r="H36" s="41">
        <v>1778</v>
      </c>
      <c r="I36" s="42">
        <v>26.5</v>
      </c>
      <c r="J36" s="43">
        <f t="shared" si="1"/>
        <v>11.973063973063972</v>
      </c>
      <c r="K36" s="44">
        <f t="shared" si="2"/>
        <v>10.23</v>
      </c>
      <c r="L36" s="45">
        <f t="shared" si="3"/>
        <v>10.35</v>
      </c>
    </row>
    <row r="37" spans="3:12" ht="15">
      <c r="C37" s="51">
        <v>27</v>
      </c>
      <c r="D37" s="53" t="s">
        <v>53</v>
      </c>
      <c r="E37" s="39">
        <v>85000</v>
      </c>
      <c r="F37" s="40">
        <v>330</v>
      </c>
      <c r="G37" s="40">
        <v>4.5</v>
      </c>
      <c r="H37" s="41">
        <v>1780</v>
      </c>
      <c r="I37" s="42">
        <v>28.5</v>
      </c>
      <c r="J37" s="43">
        <f t="shared" si="1"/>
        <v>11.986531986531986</v>
      </c>
      <c r="K37" s="44">
        <f t="shared" si="2"/>
        <v>9.9700000000000006</v>
      </c>
      <c r="L37" s="45">
        <f t="shared" si="3"/>
        <v>10.08</v>
      </c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26.8</v>
      </c>
      <c r="J40" s="70">
        <f t="shared" ref="J40:L40" si="4">AVERAGE(J11:J39)</f>
        <v>11.337055203531175</v>
      </c>
      <c r="K40" s="70">
        <f t="shared" si="4"/>
        <v>9.6489999999999991</v>
      </c>
      <c r="L40" s="70">
        <f t="shared" si="4"/>
        <v>9.7609999999999992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9" sqref="D49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144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145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/>
      <c r="F15" s="40"/>
      <c r="G15" s="40"/>
      <c r="H15" s="41"/>
      <c r="I15" s="42"/>
      <c r="J15" s="43"/>
      <c r="K15" s="44"/>
      <c r="L15" s="45"/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/>
      <c r="F22" s="40"/>
      <c r="G22" s="40"/>
      <c r="H22" s="41"/>
      <c r="I22" s="42"/>
      <c r="J22" s="43"/>
      <c r="K22" s="44"/>
      <c r="L22" s="45"/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82000</v>
      </c>
      <c r="F23" s="40">
        <v>238</v>
      </c>
      <c r="G23" s="40">
        <v>9</v>
      </c>
      <c r="H23" s="41">
        <v>3322</v>
      </c>
      <c r="I23" s="42">
        <v>35.799999999999997</v>
      </c>
      <c r="J23" s="43">
        <f t="shared" ref="J23:J37" si="1">(H23*10/(F23*G23))</f>
        <v>15.508870214752568</v>
      </c>
      <c r="K23" s="44">
        <f t="shared" ref="K23:K37" si="2">ROUND(J23*(1-((I23-14)/86)),2)</f>
        <v>11.58</v>
      </c>
      <c r="L23" s="45">
        <f t="shared" ref="L23:L37" si="3">ROUND(J23*(1-((I23-15)/85)),2)</f>
        <v>11.71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82000</v>
      </c>
      <c r="F25" s="40">
        <v>236</v>
      </c>
      <c r="G25" s="40">
        <v>9</v>
      </c>
      <c r="H25" s="41">
        <v>3653</v>
      </c>
      <c r="I25" s="42">
        <v>34.4</v>
      </c>
      <c r="J25" s="43">
        <f t="shared" si="1"/>
        <v>17.198681732580038</v>
      </c>
      <c r="K25" s="44">
        <f t="shared" si="2"/>
        <v>13.12</v>
      </c>
      <c r="L25" s="45">
        <f t="shared" si="3"/>
        <v>13.27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82000</v>
      </c>
      <c r="F26" s="40">
        <v>234</v>
      </c>
      <c r="G26" s="40">
        <v>9</v>
      </c>
      <c r="H26" s="41">
        <v>3469</v>
      </c>
      <c r="I26" s="42">
        <v>32.5</v>
      </c>
      <c r="J26" s="43">
        <f t="shared" si="1"/>
        <v>16.47198480531814</v>
      </c>
      <c r="K26" s="44">
        <f t="shared" si="2"/>
        <v>12.93</v>
      </c>
      <c r="L26" s="45">
        <f t="shared" si="3"/>
        <v>13.08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39">
        <v>82000</v>
      </c>
      <c r="F28" s="40">
        <v>232</v>
      </c>
      <c r="G28" s="40">
        <v>9</v>
      </c>
      <c r="H28" s="41">
        <v>3063</v>
      </c>
      <c r="I28" s="42">
        <v>30.5</v>
      </c>
      <c r="J28" s="43">
        <f t="shared" si="1"/>
        <v>14.669540229885058</v>
      </c>
      <c r="K28" s="44">
        <f t="shared" si="2"/>
        <v>11.86</v>
      </c>
      <c r="L28" s="45">
        <f t="shared" si="3"/>
        <v>11.99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82000</v>
      </c>
      <c r="F30" s="40">
        <v>230</v>
      </c>
      <c r="G30" s="40">
        <v>9</v>
      </c>
      <c r="H30" s="41">
        <v>3136</v>
      </c>
      <c r="I30" s="42">
        <v>31.2</v>
      </c>
      <c r="J30" s="43">
        <f t="shared" si="1"/>
        <v>15.14975845410628</v>
      </c>
      <c r="K30" s="44">
        <f t="shared" si="2"/>
        <v>12.12</v>
      </c>
      <c r="L30" s="45">
        <f t="shared" si="3"/>
        <v>12.26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82000</v>
      </c>
      <c r="F32" s="40">
        <v>228</v>
      </c>
      <c r="G32" s="40">
        <v>9</v>
      </c>
      <c r="H32" s="41">
        <v>3095</v>
      </c>
      <c r="I32" s="42">
        <v>29.6</v>
      </c>
      <c r="J32" s="43">
        <f t="shared" si="1"/>
        <v>15.082846003898636</v>
      </c>
      <c r="K32" s="44">
        <f t="shared" si="2"/>
        <v>12.35</v>
      </c>
      <c r="L32" s="45">
        <f t="shared" si="3"/>
        <v>12.49</v>
      </c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39">
        <v>82000</v>
      </c>
      <c r="F34" s="40">
        <v>226</v>
      </c>
      <c r="G34" s="40">
        <v>9</v>
      </c>
      <c r="H34" s="41">
        <v>3279</v>
      </c>
      <c r="I34" s="42">
        <v>29.8</v>
      </c>
      <c r="J34" s="43">
        <f t="shared" si="1"/>
        <v>16.12094395280236</v>
      </c>
      <c r="K34" s="44">
        <f t="shared" si="2"/>
        <v>13.16</v>
      </c>
      <c r="L34" s="45">
        <f t="shared" si="3"/>
        <v>13.31</v>
      </c>
    </row>
    <row r="35" spans="3:12" ht="15">
      <c r="C35" s="51">
        <v>25</v>
      </c>
      <c r="D35" s="53" t="s">
        <v>51</v>
      </c>
      <c r="E35" s="39">
        <v>82000</v>
      </c>
      <c r="F35" s="40">
        <v>224</v>
      </c>
      <c r="G35" s="40">
        <v>9</v>
      </c>
      <c r="H35" s="41">
        <v>3000</v>
      </c>
      <c r="I35" s="42">
        <v>33.1</v>
      </c>
      <c r="J35" s="43">
        <f t="shared" si="1"/>
        <v>14.880952380952381</v>
      </c>
      <c r="K35" s="44">
        <f t="shared" si="2"/>
        <v>11.58</v>
      </c>
      <c r="L35" s="45">
        <f t="shared" si="3"/>
        <v>11.71</v>
      </c>
    </row>
    <row r="36" spans="3:12" ht="15">
      <c r="C36" s="51">
        <v>26</v>
      </c>
      <c r="D36" s="55" t="s">
        <v>52</v>
      </c>
      <c r="E36" s="39">
        <v>82000</v>
      </c>
      <c r="F36" s="40">
        <v>222</v>
      </c>
      <c r="G36" s="40">
        <v>9</v>
      </c>
      <c r="H36" s="41">
        <v>3347</v>
      </c>
      <c r="I36" s="42">
        <v>32.799999999999997</v>
      </c>
      <c r="J36" s="43">
        <f t="shared" si="1"/>
        <v>16.751751751751751</v>
      </c>
      <c r="K36" s="44">
        <f t="shared" si="2"/>
        <v>13.09</v>
      </c>
      <c r="L36" s="45">
        <f t="shared" si="3"/>
        <v>13.24</v>
      </c>
    </row>
    <row r="37" spans="3:12" ht="15">
      <c r="C37" s="51">
        <v>27</v>
      </c>
      <c r="D37" s="53" t="s">
        <v>53</v>
      </c>
      <c r="E37" s="39">
        <v>82000</v>
      </c>
      <c r="F37" s="40">
        <v>220</v>
      </c>
      <c r="G37" s="40">
        <v>9</v>
      </c>
      <c r="H37" s="41">
        <v>3701</v>
      </c>
      <c r="I37" s="42">
        <v>36.200000000000003</v>
      </c>
      <c r="J37" s="43">
        <f t="shared" si="1"/>
        <v>18.69191919191919</v>
      </c>
      <c r="K37" s="44">
        <f t="shared" si="2"/>
        <v>13.87</v>
      </c>
      <c r="L37" s="45">
        <f t="shared" si="3"/>
        <v>14.03</v>
      </c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32.589999999999996</v>
      </c>
      <c r="J40" s="70">
        <f t="shared" ref="J40:L40" si="4">AVERAGE(J11:J39)</f>
        <v>16.052724871796642</v>
      </c>
      <c r="K40" s="70">
        <f t="shared" si="4"/>
        <v>12.565999999999999</v>
      </c>
      <c r="L40" s="70">
        <f t="shared" si="4"/>
        <v>12.709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9" sqref="D49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146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147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/>
      <c r="F15" s="40"/>
      <c r="G15" s="40"/>
      <c r="H15" s="41"/>
      <c r="I15" s="42"/>
      <c r="J15" s="43"/>
      <c r="K15" s="44"/>
      <c r="L15" s="45"/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/>
      <c r="F22" s="40"/>
      <c r="G22" s="40"/>
      <c r="H22" s="41"/>
      <c r="I22" s="42"/>
      <c r="J22" s="43"/>
      <c r="K22" s="44"/>
      <c r="L22" s="45"/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85000</v>
      </c>
      <c r="F23" s="40">
        <v>344</v>
      </c>
      <c r="G23" s="40">
        <v>6</v>
      </c>
      <c r="H23" s="41">
        <v>3143</v>
      </c>
      <c r="I23" s="42">
        <v>35</v>
      </c>
      <c r="J23" s="43">
        <f t="shared" ref="J23:J37" si="1">(H23*10/(F23*G23))</f>
        <v>15.227713178294573</v>
      </c>
      <c r="K23" s="44">
        <f t="shared" ref="K23:K37" si="2">ROUND(J23*(1-((I23-14)/86)),2)</f>
        <v>11.51</v>
      </c>
      <c r="L23" s="45">
        <f t="shared" ref="L23:L37" si="3">ROUND(J23*(1-((I23-15)/85)),2)</f>
        <v>11.64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85000</v>
      </c>
      <c r="F25" s="40">
        <v>332</v>
      </c>
      <c r="G25" s="40">
        <v>6</v>
      </c>
      <c r="H25" s="41">
        <v>3248</v>
      </c>
      <c r="I25" s="42">
        <v>34.799999999999997</v>
      </c>
      <c r="J25" s="43">
        <f t="shared" si="1"/>
        <v>16.305220883534137</v>
      </c>
      <c r="K25" s="44">
        <f t="shared" si="2"/>
        <v>12.36</v>
      </c>
      <c r="L25" s="45">
        <f t="shared" si="3"/>
        <v>12.51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85000</v>
      </c>
      <c r="F26" s="40">
        <v>320</v>
      </c>
      <c r="G26" s="40">
        <v>6</v>
      </c>
      <c r="H26" s="41">
        <v>2955</v>
      </c>
      <c r="I26" s="42">
        <v>33.5</v>
      </c>
      <c r="J26" s="43">
        <f t="shared" si="1"/>
        <v>15.390625</v>
      </c>
      <c r="K26" s="44">
        <f t="shared" si="2"/>
        <v>11.9</v>
      </c>
      <c r="L26" s="45">
        <f t="shared" si="3"/>
        <v>12.04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39">
        <v>85000</v>
      </c>
      <c r="F28" s="40">
        <v>308</v>
      </c>
      <c r="G28" s="40">
        <v>6</v>
      </c>
      <c r="H28" s="41">
        <v>2537</v>
      </c>
      <c r="I28" s="42">
        <v>31</v>
      </c>
      <c r="J28" s="43">
        <f t="shared" si="1"/>
        <v>13.728354978354979</v>
      </c>
      <c r="K28" s="44">
        <f t="shared" si="2"/>
        <v>11.01</v>
      </c>
      <c r="L28" s="45">
        <f t="shared" si="3"/>
        <v>11.14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85000</v>
      </c>
      <c r="F30" s="40">
        <v>296</v>
      </c>
      <c r="G30" s="40">
        <v>6</v>
      </c>
      <c r="H30" s="41">
        <v>2596</v>
      </c>
      <c r="I30" s="42">
        <v>32.1</v>
      </c>
      <c r="J30" s="43">
        <f t="shared" si="1"/>
        <v>14.617117117117116</v>
      </c>
      <c r="K30" s="44">
        <f t="shared" si="2"/>
        <v>11.54</v>
      </c>
      <c r="L30" s="45">
        <f t="shared" si="3"/>
        <v>11.68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85000</v>
      </c>
      <c r="F32" s="40">
        <v>284</v>
      </c>
      <c r="G32" s="40">
        <v>6</v>
      </c>
      <c r="H32" s="41">
        <v>2434</v>
      </c>
      <c r="I32" s="42">
        <v>30.5</v>
      </c>
      <c r="J32" s="43">
        <f t="shared" si="1"/>
        <v>14.284037558685446</v>
      </c>
      <c r="K32" s="44">
        <f t="shared" si="2"/>
        <v>11.54</v>
      </c>
      <c r="L32" s="45">
        <f t="shared" si="3"/>
        <v>11.68</v>
      </c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39">
        <v>85000</v>
      </c>
      <c r="F34" s="40">
        <v>272</v>
      </c>
      <c r="G34" s="40">
        <v>6</v>
      </c>
      <c r="H34" s="41">
        <v>2419</v>
      </c>
      <c r="I34" s="42">
        <v>34.700000000000003</v>
      </c>
      <c r="J34" s="43">
        <f t="shared" si="1"/>
        <v>14.822303921568627</v>
      </c>
      <c r="K34" s="44">
        <f t="shared" si="2"/>
        <v>11.25</v>
      </c>
      <c r="L34" s="45">
        <f t="shared" si="3"/>
        <v>11.39</v>
      </c>
    </row>
    <row r="35" spans="3:12" ht="15">
      <c r="C35" s="51">
        <v>25</v>
      </c>
      <c r="D35" s="53" t="s">
        <v>51</v>
      </c>
      <c r="E35" s="39">
        <v>85000</v>
      </c>
      <c r="F35" s="40">
        <v>260</v>
      </c>
      <c r="G35" s="40">
        <v>6</v>
      </c>
      <c r="H35" s="41">
        <v>2301</v>
      </c>
      <c r="I35" s="42">
        <v>30.4</v>
      </c>
      <c r="J35" s="43">
        <f t="shared" si="1"/>
        <v>14.75</v>
      </c>
      <c r="K35" s="44">
        <f t="shared" si="2"/>
        <v>11.94</v>
      </c>
      <c r="L35" s="45">
        <f t="shared" si="3"/>
        <v>12.08</v>
      </c>
    </row>
    <row r="36" spans="3:12" ht="15">
      <c r="C36" s="51">
        <v>26</v>
      </c>
      <c r="D36" s="55" t="s">
        <v>52</v>
      </c>
      <c r="E36" s="39">
        <v>85000</v>
      </c>
      <c r="F36" s="40">
        <v>248</v>
      </c>
      <c r="G36" s="40">
        <v>6</v>
      </c>
      <c r="H36" s="41">
        <v>2289</v>
      </c>
      <c r="I36" s="42">
        <v>34.299999999999997</v>
      </c>
      <c r="J36" s="43">
        <f t="shared" si="1"/>
        <v>15.383064516129032</v>
      </c>
      <c r="K36" s="44">
        <f t="shared" si="2"/>
        <v>11.75</v>
      </c>
      <c r="L36" s="45">
        <f t="shared" si="3"/>
        <v>11.89</v>
      </c>
    </row>
    <row r="37" spans="3:12" ht="15">
      <c r="C37" s="51">
        <v>27</v>
      </c>
      <c r="D37" s="53" t="s">
        <v>53</v>
      </c>
      <c r="E37" s="39">
        <v>85000</v>
      </c>
      <c r="F37" s="40">
        <v>236</v>
      </c>
      <c r="G37" s="40">
        <v>6</v>
      </c>
      <c r="H37" s="41">
        <v>2124</v>
      </c>
      <c r="I37" s="42">
        <v>32.1</v>
      </c>
      <c r="J37" s="43">
        <f t="shared" si="1"/>
        <v>15</v>
      </c>
      <c r="K37" s="44">
        <f t="shared" si="2"/>
        <v>11.84</v>
      </c>
      <c r="L37" s="45">
        <f t="shared" si="3"/>
        <v>11.98</v>
      </c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32.840000000000003</v>
      </c>
      <c r="J40" s="70">
        <f t="shared" ref="J40:L40" si="4">AVERAGE(J11:J39)</f>
        <v>14.950843715368389</v>
      </c>
      <c r="K40" s="70">
        <f t="shared" si="4"/>
        <v>11.663999999999998</v>
      </c>
      <c r="L40" s="70">
        <f t="shared" si="4"/>
        <v>11.803000000000001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9" sqref="D49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148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149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/>
      <c r="F15" s="40"/>
      <c r="G15" s="40"/>
      <c r="H15" s="41"/>
      <c r="I15" s="42"/>
      <c r="J15" s="43"/>
      <c r="K15" s="44"/>
      <c r="L15" s="45"/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/>
      <c r="F22" s="40"/>
      <c r="G22" s="40"/>
      <c r="H22" s="41"/>
      <c r="I22" s="42"/>
      <c r="J22" s="43"/>
      <c r="K22" s="44"/>
      <c r="L22" s="45"/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83000</v>
      </c>
      <c r="F23" s="40">
        <v>78</v>
      </c>
      <c r="G23" s="40">
        <v>4.5</v>
      </c>
      <c r="H23" s="41">
        <v>588</v>
      </c>
      <c r="I23" s="42">
        <v>36.799999999999997</v>
      </c>
      <c r="J23" s="43">
        <f t="shared" ref="J23:J37" si="1">(H23*10/(F23*G23))</f>
        <v>16.752136752136753</v>
      </c>
      <c r="K23" s="44">
        <f t="shared" ref="K23:K37" si="2">ROUND(J23*(1-((I23-14)/86)),2)</f>
        <v>12.31</v>
      </c>
      <c r="L23" s="45">
        <f t="shared" ref="L23:L37" si="3">ROUND(J23*(1-((I23-15)/85)),2)</f>
        <v>12.46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83000</v>
      </c>
      <c r="F25" s="40">
        <v>89</v>
      </c>
      <c r="G25" s="40">
        <v>4.5</v>
      </c>
      <c r="H25" s="41">
        <v>721</v>
      </c>
      <c r="I25" s="42">
        <v>33.5</v>
      </c>
      <c r="J25" s="43">
        <f t="shared" si="1"/>
        <v>18.002496878901372</v>
      </c>
      <c r="K25" s="44">
        <f t="shared" si="2"/>
        <v>13.92</v>
      </c>
      <c r="L25" s="45">
        <f t="shared" si="3"/>
        <v>14.08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83000</v>
      </c>
      <c r="F26" s="40">
        <v>100</v>
      </c>
      <c r="G26" s="40">
        <v>4.5</v>
      </c>
      <c r="H26" s="41">
        <v>776</v>
      </c>
      <c r="I26" s="42">
        <v>33.299999999999997</v>
      </c>
      <c r="J26" s="43">
        <f t="shared" si="1"/>
        <v>17.244444444444444</v>
      </c>
      <c r="K26" s="44">
        <f t="shared" si="2"/>
        <v>13.37</v>
      </c>
      <c r="L26" s="45">
        <f t="shared" si="3"/>
        <v>13.53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71">
        <v>83000</v>
      </c>
      <c r="F28" s="40">
        <v>110</v>
      </c>
      <c r="G28" s="40">
        <v>4.5</v>
      </c>
      <c r="H28" s="41">
        <v>805</v>
      </c>
      <c r="I28" s="42">
        <v>33.799999999999997</v>
      </c>
      <c r="J28" s="43">
        <f t="shared" si="1"/>
        <v>16.262626262626263</v>
      </c>
      <c r="K28" s="44">
        <f t="shared" si="2"/>
        <v>12.52</v>
      </c>
      <c r="L28" s="45">
        <f t="shared" si="3"/>
        <v>12.67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83000</v>
      </c>
      <c r="F30" s="40">
        <v>111</v>
      </c>
      <c r="G30" s="40">
        <v>4.5</v>
      </c>
      <c r="H30" s="41">
        <v>827</v>
      </c>
      <c r="I30" s="42">
        <v>35</v>
      </c>
      <c r="J30" s="43">
        <f t="shared" si="1"/>
        <v>16.556556556556558</v>
      </c>
      <c r="K30" s="44">
        <f t="shared" si="2"/>
        <v>12.51</v>
      </c>
      <c r="L30" s="45">
        <f t="shared" si="3"/>
        <v>12.66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83000</v>
      </c>
      <c r="F32" s="40">
        <v>112</v>
      </c>
      <c r="G32" s="40">
        <v>4.5</v>
      </c>
      <c r="H32" s="41">
        <v>749</v>
      </c>
      <c r="I32" s="42">
        <v>33.799999999999997</v>
      </c>
      <c r="J32" s="43">
        <f t="shared" si="1"/>
        <v>14.861111111111111</v>
      </c>
      <c r="K32" s="44">
        <f t="shared" si="2"/>
        <v>11.44</v>
      </c>
      <c r="L32" s="45">
        <f t="shared" si="3"/>
        <v>11.57</v>
      </c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54">
        <v>83000</v>
      </c>
      <c r="F34" s="40">
        <v>113</v>
      </c>
      <c r="G34" s="40">
        <v>4.5</v>
      </c>
      <c r="H34" s="41">
        <v>913</v>
      </c>
      <c r="I34" s="42">
        <v>34.700000000000003</v>
      </c>
      <c r="J34" s="43">
        <f t="shared" si="1"/>
        <v>17.954768928220254</v>
      </c>
      <c r="K34" s="44">
        <f t="shared" si="2"/>
        <v>13.63</v>
      </c>
      <c r="L34" s="45">
        <f t="shared" si="3"/>
        <v>13.79</v>
      </c>
    </row>
    <row r="35" spans="3:12" ht="15">
      <c r="C35" s="51">
        <v>25</v>
      </c>
      <c r="D35" s="53" t="s">
        <v>51</v>
      </c>
      <c r="E35" s="54">
        <v>83000</v>
      </c>
      <c r="F35" s="40">
        <v>114</v>
      </c>
      <c r="G35" s="40">
        <v>4.5</v>
      </c>
      <c r="H35" s="41">
        <v>852</v>
      </c>
      <c r="I35" s="42">
        <v>36</v>
      </c>
      <c r="J35" s="43">
        <f t="shared" si="1"/>
        <v>16.608187134502923</v>
      </c>
      <c r="K35" s="44">
        <f t="shared" si="2"/>
        <v>12.36</v>
      </c>
      <c r="L35" s="45">
        <f t="shared" si="3"/>
        <v>12.5</v>
      </c>
    </row>
    <row r="36" spans="3:12" ht="15">
      <c r="C36" s="51">
        <v>26</v>
      </c>
      <c r="D36" s="55" t="s">
        <v>52</v>
      </c>
      <c r="E36" s="54">
        <v>83000</v>
      </c>
      <c r="F36" s="40">
        <v>115</v>
      </c>
      <c r="G36" s="40">
        <v>4.5</v>
      </c>
      <c r="H36" s="41">
        <v>872</v>
      </c>
      <c r="I36" s="42">
        <v>35.700000000000003</v>
      </c>
      <c r="J36" s="43">
        <f t="shared" si="1"/>
        <v>16.85024154589372</v>
      </c>
      <c r="K36" s="44">
        <f t="shared" si="2"/>
        <v>12.6</v>
      </c>
      <c r="L36" s="45">
        <f t="shared" si="3"/>
        <v>12.75</v>
      </c>
    </row>
    <row r="37" spans="3:12" ht="15">
      <c r="C37" s="51">
        <v>27</v>
      </c>
      <c r="D37" s="53" t="s">
        <v>53</v>
      </c>
      <c r="E37" s="54">
        <v>83000</v>
      </c>
      <c r="F37" s="40">
        <v>116</v>
      </c>
      <c r="G37" s="40">
        <v>4.5</v>
      </c>
      <c r="H37" s="41">
        <v>1053</v>
      </c>
      <c r="I37" s="42">
        <v>38.1</v>
      </c>
      <c r="J37" s="43">
        <f t="shared" si="1"/>
        <v>20.172413793103448</v>
      </c>
      <c r="K37" s="44">
        <f t="shared" si="2"/>
        <v>14.52</v>
      </c>
      <c r="L37" s="45">
        <f t="shared" si="3"/>
        <v>14.69</v>
      </c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35.07</v>
      </c>
      <c r="J40" s="70">
        <f t="shared" ref="J40:L40" si="4">AVERAGE(J11:J39)</f>
        <v>17.126498340749684</v>
      </c>
      <c r="K40" s="70">
        <f t="shared" si="4"/>
        <v>12.918000000000001</v>
      </c>
      <c r="L40" s="70">
        <f t="shared" si="4"/>
        <v>13.069999999999999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9" sqref="D49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150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151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/>
      <c r="F15" s="40"/>
      <c r="G15" s="40"/>
      <c r="H15" s="41"/>
      <c r="I15" s="42"/>
      <c r="J15" s="43"/>
      <c r="K15" s="44"/>
      <c r="L15" s="45"/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/>
      <c r="F22" s="40"/>
      <c r="G22" s="40"/>
      <c r="H22" s="41"/>
      <c r="I22" s="42"/>
      <c r="J22" s="43"/>
      <c r="K22" s="44"/>
      <c r="L22" s="45"/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80000</v>
      </c>
      <c r="F23" s="40">
        <v>58</v>
      </c>
      <c r="G23" s="40">
        <v>9</v>
      </c>
      <c r="H23" s="41">
        <v>913</v>
      </c>
      <c r="I23" s="42">
        <v>36.9</v>
      </c>
      <c r="J23" s="43">
        <f t="shared" ref="J23:J37" si="1">(H23*10/(F23*G23))</f>
        <v>17.490421455938698</v>
      </c>
      <c r="K23" s="44">
        <f t="shared" ref="K23:K37" si="2">ROUND(J23*(1-((I23-14)/86)),2)</f>
        <v>12.83</v>
      </c>
      <c r="L23" s="45">
        <f t="shared" ref="L23:L37" si="3">ROUND(J23*(1-((I23-15)/85)),2)</f>
        <v>12.98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80000</v>
      </c>
      <c r="F25" s="40">
        <v>59</v>
      </c>
      <c r="G25" s="40">
        <v>9</v>
      </c>
      <c r="H25" s="41">
        <v>910</v>
      </c>
      <c r="I25" s="42">
        <v>33.200000000000003</v>
      </c>
      <c r="J25" s="43">
        <f t="shared" si="1"/>
        <v>17.137476459510356</v>
      </c>
      <c r="K25" s="44">
        <f t="shared" si="2"/>
        <v>13.31</v>
      </c>
      <c r="L25" s="45">
        <f t="shared" si="3"/>
        <v>13.47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80000</v>
      </c>
      <c r="F26" s="40">
        <v>60</v>
      </c>
      <c r="G26" s="40">
        <v>9</v>
      </c>
      <c r="H26" s="41">
        <v>928</v>
      </c>
      <c r="I26" s="42">
        <v>31.8</v>
      </c>
      <c r="J26" s="43">
        <f t="shared" si="1"/>
        <v>17.185185185185187</v>
      </c>
      <c r="K26" s="44">
        <f t="shared" si="2"/>
        <v>13.63</v>
      </c>
      <c r="L26" s="45">
        <f t="shared" si="3"/>
        <v>13.79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39">
        <v>80000</v>
      </c>
      <c r="F28" s="40">
        <v>61</v>
      </c>
      <c r="G28" s="40">
        <v>9</v>
      </c>
      <c r="H28" s="41">
        <v>780</v>
      </c>
      <c r="I28" s="42">
        <v>32.700000000000003</v>
      </c>
      <c r="J28" s="43">
        <f t="shared" si="1"/>
        <v>14.207650273224044</v>
      </c>
      <c r="K28" s="44">
        <f t="shared" si="2"/>
        <v>11.12</v>
      </c>
      <c r="L28" s="45">
        <f t="shared" si="3"/>
        <v>11.25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80000</v>
      </c>
      <c r="F30" s="40">
        <v>62</v>
      </c>
      <c r="G30" s="40">
        <v>9</v>
      </c>
      <c r="H30" s="41">
        <v>942</v>
      </c>
      <c r="I30" s="42">
        <v>32.700000000000003</v>
      </c>
      <c r="J30" s="43">
        <f t="shared" si="1"/>
        <v>16.881720430107528</v>
      </c>
      <c r="K30" s="44">
        <f t="shared" si="2"/>
        <v>13.21</v>
      </c>
      <c r="L30" s="45">
        <f t="shared" si="3"/>
        <v>13.37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80000</v>
      </c>
      <c r="F32" s="40">
        <v>63</v>
      </c>
      <c r="G32" s="40">
        <v>9</v>
      </c>
      <c r="H32" s="41">
        <v>801</v>
      </c>
      <c r="I32" s="42">
        <v>29.5</v>
      </c>
      <c r="J32" s="43">
        <f t="shared" si="1"/>
        <v>14.126984126984127</v>
      </c>
      <c r="K32" s="44">
        <f t="shared" si="2"/>
        <v>11.58</v>
      </c>
      <c r="L32" s="45">
        <f t="shared" si="3"/>
        <v>11.72</v>
      </c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39">
        <v>80000</v>
      </c>
      <c r="F34" s="40">
        <v>65</v>
      </c>
      <c r="G34" s="40">
        <v>9</v>
      </c>
      <c r="H34" s="41">
        <v>1062</v>
      </c>
      <c r="I34" s="42">
        <v>34.200000000000003</v>
      </c>
      <c r="J34" s="43">
        <f t="shared" si="1"/>
        <v>18.153846153846153</v>
      </c>
      <c r="K34" s="44">
        <f t="shared" si="2"/>
        <v>13.89</v>
      </c>
      <c r="L34" s="45">
        <f t="shared" si="3"/>
        <v>14.05</v>
      </c>
    </row>
    <row r="35" spans="3:12" ht="15">
      <c r="C35" s="51">
        <v>25</v>
      </c>
      <c r="D35" s="53" t="s">
        <v>51</v>
      </c>
      <c r="E35" s="39">
        <v>80000</v>
      </c>
      <c r="F35" s="40">
        <v>67</v>
      </c>
      <c r="G35" s="40">
        <v>9</v>
      </c>
      <c r="H35" s="41">
        <v>966</v>
      </c>
      <c r="I35" s="42">
        <v>35.1</v>
      </c>
      <c r="J35" s="43">
        <f t="shared" si="1"/>
        <v>16.019900497512438</v>
      </c>
      <c r="K35" s="44">
        <f t="shared" si="2"/>
        <v>12.09</v>
      </c>
      <c r="L35" s="45">
        <f t="shared" si="3"/>
        <v>12.23</v>
      </c>
    </row>
    <row r="36" spans="3:12" ht="15">
      <c r="C36" s="51">
        <v>26</v>
      </c>
      <c r="D36" s="55" t="s">
        <v>52</v>
      </c>
      <c r="E36" s="39">
        <v>80000</v>
      </c>
      <c r="F36" s="40">
        <v>68</v>
      </c>
      <c r="G36" s="40">
        <v>9</v>
      </c>
      <c r="H36" s="41">
        <v>1117</v>
      </c>
      <c r="I36" s="42">
        <v>35.200000000000003</v>
      </c>
      <c r="J36" s="43">
        <f t="shared" si="1"/>
        <v>18.251633986928105</v>
      </c>
      <c r="K36" s="44">
        <f t="shared" si="2"/>
        <v>13.75</v>
      </c>
      <c r="L36" s="45">
        <f t="shared" si="3"/>
        <v>13.91</v>
      </c>
    </row>
    <row r="37" spans="3:12" ht="15">
      <c r="C37" s="51">
        <v>27</v>
      </c>
      <c r="D37" s="53" t="s">
        <v>53</v>
      </c>
      <c r="E37" s="39">
        <v>80000</v>
      </c>
      <c r="F37" s="40">
        <v>68</v>
      </c>
      <c r="G37" s="40">
        <v>9</v>
      </c>
      <c r="H37" s="41">
        <v>1097</v>
      </c>
      <c r="I37" s="42">
        <v>36.200000000000003</v>
      </c>
      <c r="J37" s="43">
        <f t="shared" si="1"/>
        <v>17.924836601307188</v>
      </c>
      <c r="K37" s="44">
        <f t="shared" si="2"/>
        <v>13.3</v>
      </c>
      <c r="L37" s="45">
        <f t="shared" si="3"/>
        <v>13.45</v>
      </c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33.75</v>
      </c>
      <c r="J40" s="70">
        <f t="shared" ref="J40:L40" si="4">AVERAGE(J11:J39)</f>
        <v>16.737965517054384</v>
      </c>
      <c r="K40" s="70">
        <f t="shared" si="4"/>
        <v>12.871</v>
      </c>
      <c r="L40" s="70">
        <f t="shared" si="4"/>
        <v>13.022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9" sqref="D49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152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153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/>
      <c r="F15" s="40"/>
      <c r="G15" s="40"/>
      <c r="H15" s="41"/>
      <c r="I15" s="42"/>
      <c r="J15" s="43"/>
      <c r="K15" s="44"/>
      <c r="L15" s="45"/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/>
      <c r="F22" s="40"/>
      <c r="G22" s="40"/>
      <c r="H22" s="41"/>
      <c r="I22" s="42"/>
      <c r="J22" s="43"/>
      <c r="K22" s="44"/>
      <c r="L22" s="45"/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83000</v>
      </c>
      <c r="F23" s="40">
        <v>110</v>
      </c>
      <c r="G23" s="40">
        <v>9</v>
      </c>
      <c r="H23" s="41">
        <v>1538</v>
      </c>
      <c r="I23" s="42">
        <v>33.700000000000003</v>
      </c>
      <c r="J23" s="43">
        <f t="shared" ref="J23:J37" si="1">(H23*10/(F23*G23))</f>
        <v>15.535353535353535</v>
      </c>
      <c r="K23" s="44">
        <f t="shared" ref="K23:K37" si="2">ROUND(J23*(1-((I23-14)/86)),2)</f>
        <v>11.98</v>
      </c>
      <c r="L23" s="45">
        <f t="shared" ref="L23:L37" si="3">ROUND(J23*(1-((I23-15)/85)),2)</f>
        <v>12.12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83000</v>
      </c>
      <c r="F25" s="40">
        <v>110</v>
      </c>
      <c r="G25" s="40">
        <v>9</v>
      </c>
      <c r="H25" s="41">
        <v>1686</v>
      </c>
      <c r="I25" s="42">
        <v>26.2</v>
      </c>
      <c r="J25" s="43">
        <f t="shared" si="1"/>
        <v>17.030303030303031</v>
      </c>
      <c r="K25" s="44">
        <f t="shared" si="2"/>
        <v>14.61</v>
      </c>
      <c r="L25" s="45">
        <f t="shared" si="3"/>
        <v>14.79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83000</v>
      </c>
      <c r="F26" s="40">
        <v>110</v>
      </c>
      <c r="G26" s="40">
        <v>9</v>
      </c>
      <c r="H26" s="41">
        <v>1478</v>
      </c>
      <c r="I26" s="42">
        <v>25.4</v>
      </c>
      <c r="J26" s="43">
        <f t="shared" si="1"/>
        <v>14.929292929292929</v>
      </c>
      <c r="K26" s="44">
        <f t="shared" si="2"/>
        <v>12.95</v>
      </c>
      <c r="L26" s="45">
        <f t="shared" si="3"/>
        <v>13.1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71">
        <v>83000</v>
      </c>
      <c r="F28" s="40">
        <v>110</v>
      </c>
      <c r="G28" s="40">
        <v>9</v>
      </c>
      <c r="H28" s="41">
        <v>1465</v>
      </c>
      <c r="I28" s="42">
        <v>26.2</v>
      </c>
      <c r="J28" s="43">
        <f t="shared" si="1"/>
        <v>14.797979797979798</v>
      </c>
      <c r="K28" s="44">
        <f t="shared" si="2"/>
        <v>12.7</v>
      </c>
      <c r="L28" s="45">
        <f t="shared" si="3"/>
        <v>12.85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83000</v>
      </c>
      <c r="F30" s="40">
        <v>110</v>
      </c>
      <c r="G30" s="155">
        <v>9</v>
      </c>
      <c r="H30" s="41">
        <v>1428</v>
      </c>
      <c r="I30" s="42">
        <v>25.7</v>
      </c>
      <c r="J30" s="43">
        <f t="shared" si="1"/>
        <v>14.424242424242424</v>
      </c>
      <c r="K30" s="44">
        <f t="shared" si="2"/>
        <v>12.46</v>
      </c>
      <c r="L30" s="45">
        <f t="shared" si="3"/>
        <v>12.61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83000</v>
      </c>
      <c r="F32" s="40">
        <v>110</v>
      </c>
      <c r="G32" s="40">
        <v>9</v>
      </c>
      <c r="H32" s="41">
        <v>1366</v>
      </c>
      <c r="I32" s="42">
        <v>23.6</v>
      </c>
      <c r="J32" s="43">
        <f t="shared" si="1"/>
        <v>13.797979797979798</v>
      </c>
      <c r="K32" s="44">
        <f t="shared" si="2"/>
        <v>12.26</v>
      </c>
      <c r="L32" s="45">
        <f t="shared" si="3"/>
        <v>12.4</v>
      </c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54">
        <v>83000</v>
      </c>
      <c r="F34" s="40">
        <v>110</v>
      </c>
      <c r="G34" s="40">
        <v>9</v>
      </c>
      <c r="H34" s="41">
        <v>1503</v>
      </c>
      <c r="I34" s="42">
        <v>24.7</v>
      </c>
      <c r="J34" s="43">
        <f t="shared" si="1"/>
        <v>15.181818181818182</v>
      </c>
      <c r="K34" s="44">
        <f t="shared" si="2"/>
        <v>13.29</v>
      </c>
      <c r="L34" s="45">
        <f t="shared" si="3"/>
        <v>13.45</v>
      </c>
    </row>
    <row r="35" spans="3:12" ht="15">
      <c r="C35" s="51">
        <v>25</v>
      </c>
      <c r="D35" s="53" t="s">
        <v>51</v>
      </c>
      <c r="E35" s="54">
        <v>83000</v>
      </c>
      <c r="F35" s="40">
        <v>110</v>
      </c>
      <c r="G35" s="40">
        <v>9</v>
      </c>
      <c r="H35" s="41">
        <v>1475</v>
      </c>
      <c r="I35" s="42">
        <v>26</v>
      </c>
      <c r="J35" s="43">
        <f t="shared" si="1"/>
        <v>14.8989898989899</v>
      </c>
      <c r="K35" s="44">
        <f t="shared" si="2"/>
        <v>12.82</v>
      </c>
      <c r="L35" s="45">
        <f t="shared" si="3"/>
        <v>12.97</v>
      </c>
    </row>
    <row r="36" spans="3:12" ht="15">
      <c r="C36" s="51">
        <v>26</v>
      </c>
      <c r="D36" s="55" t="s">
        <v>52</v>
      </c>
      <c r="E36" s="54">
        <v>83000</v>
      </c>
      <c r="F36" s="40">
        <v>110</v>
      </c>
      <c r="G36" s="40">
        <v>9</v>
      </c>
      <c r="H36" s="41">
        <v>1633</v>
      </c>
      <c r="I36" s="42">
        <v>29</v>
      </c>
      <c r="J36" s="43">
        <f t="shared" si="1"/>
        <v>16.494949494949495</v>
      </c>
      <c r="K36" s="44">
        <f t="shared" si="2"/>
        <v>13.62</v>
      </c>
      <c r="L36" s="45">
        <f t="shared" si="3"/>
        <v>13.78</v>
      </c>
    </row>
    <row r="37" spans="3:12" ht="15">
      <c r="C37" s="51">
        <v>27</v>
      </c>
      <c r="D37" s="53" t="s">
        <v>53</v>
      </c>
      <c r="E37" s="54">
        <v>83000</v>
      </c>
      <c r="F37" s="40">
        <v>110</v>
      </c>
      <c r="G37" s="40">
        <v>9</v>
      </c>
      <c r="H37" s="41">
        <v>1698</v>
      </c>
      <c r="I37" s="42">
        <v>29.5</v>
      </c>
      <c r="J37" s="43">
        <f t="shared" si="1"/>
        <v>17.151515151515152</v>
      </c>
      <c r="K37" s="44">
        <f t="shared" si="2"/>
        <v>14.06</v>
      </c>
      <c r="L37" s="45">
        <f t="shared" si="3"/>
        <v>14.23</v>
      </c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27</v>
      </c>
      <c r="J40" s="70">
        <f t="shared" ref="J40:L40" si="4">AVERAGE(J11:J39)</f>
        <v>15.424242424242426</v>
      </c>
      <c r="K40" s="70">
        <f t="shared" si="4"/>
        <v>13.074999999999999</v>
      </c>
      <c r="L40" s="70">
        <f t="shared" si="4"/>
        <v>13.23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9" sqref="D49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154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155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/>
      <c r="F15" s="40"/>
      <c r="G15" s="40"/>
      <c r="H15" s="41"/>
      <c r="I15" s="42"/>
      <c r="J15" s="43"/>
      <c r="K15" s="44"/>
      <c r="L15" s="45"/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/>
      <c r="F22" s="40"/>
      <c r="G22" s="40"/>
      <c r="H22" s="41"/>
      <c r="I22" s="42"/>
      <c r="J22" s="43"/>
      <c r="K22" s="44"/>
      <c r="L22" s="45"/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85000</v>
      </c>
      <c r="F23" s="40">
        <v>257</v>
      </c>
      <c r="G23" s="40">
        <v>4.5</v>
      </c>
      <c r="H23" s="41">
        <v>1483</v>
      </c>
      <c r="I23" s="42">
        <v>32.1</v>
      </c>
      <c r="J23" s="43">
        <f t="shared" ref="J23:J37" si="1">(H23*10/(F23*G23))</f>
        <v>12.82317336792045</v>
      </c>
      <c r="K23" s="44">
        <f t="shared" ref="K23:K37" si="2">ROUND(J23*(1-((I23-14)/86)),2)</f>
        <v>10.119999999999999</v>
      </c>
      <c r="L23" s="45">
        <f t="shared" ref="L23:L37" si="3">ROUND(J23*(1-((I23-15)/85)),2)</f>
        <v>10.24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85000</v>
      </c>
      <c r="F25" s="40">
        <v>257</v>
      </c>
      <c r="G25" s="40">
        <v>4.5</v>
      </c>
      <c r="H25" s="41">
        <v>1976</v>
      </c>
      <c r="I25" s="42">
        <v>32.6</v>
      </c>
      <c r="J25" s="43">
        <f t="shared" si="1"/>
        <v>17.086035451794206</v>
      </c>
      <c r="K25" s="44">
        <f t="shared" si="2"/>
        <v>13.39</v>
      </c>
      <c r="L25" s="45">
        <f t="shared" si="3"/>
        <v>13.55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85000</v>
      </c>
      <c r="F26" s="40">
        <v>257</v>
      </c>
      <c r="G26" s="40">
        <v>4.5</v>
      </c>
      <c r="H26" s="41">
        <v>1812</v>
      </c>
      <c r="I26" s="42">
        <v>30.8</v>
      </c>
      <c r="J26" s="43">
        <f t="shared" si="1"/>
        <v>15.667963683527885</v>
      </c>
      <c r="K26" s="44">
        <f t="shared" si="2"/>
        <v>12.61</v>
      </c>
      <c r="L26" s="45">
        <f t="shared" si="3"/>
        <v>12.76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39">
        <v>85000</v>
      </c>
      <c r="F28" s="40">
        <v>257</v>
      </c>
      <c r="G28" s="40">
        <v>4.5</v>
      </c>
      <c r="H28" s="41">
        <v>1687</v>
      </c>
      <c r="I28" s="42">
        <v>29.5</v>
      </c>
      <c r="J28" s="43">
        <f t="shared" si="1"/>
        <v>14.587116299178556</v>
      </c>
      <c r="K28" s="44">
        <f t="shared" si="2"/>
        <v>11.96</v>
      </c>
      <c r="L28" s="45">
        <f t="shared" si="3"/>
        <v>12.1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85000</v>
      </c>
      <c r="F30" s="40">
        <v>257</v>
      </c>
      <c r="G30" s="40">
        <v>4.5</v>
      </c>
      <c r="H30" s="41">
        <v>1678</v>
      </c>
      <c r="I30" s="42">
        <v>29.6</v>
      </c>
      <c r="J30" s="43">
        <f t="shared" si="1"/>
        <v>14.509295287505404</v>
      </c>
      <c r="K30" s="44">
        <f t="shared" si="2"/>
        <v>11.88</v>
      </c>
      <c r="L30" s="45">
        <f t="shared" si="3"/>
        <v>12.02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85000</v>
      </c>
      <c r="F32" s="40">
        <v>256</v>
      </c>
      <c r="G32" s="40">
        <v>4.5</v>
      </c>
      <c r="H32" s="41">
        <v>1753</v>
      </c>
      <c r="I32" s="42">
        <v>29</v>
      </c>
      <c r="J32" s="43">
        <f t="shared" si="1"/>
        <v>15.217013888888889</v>
      </c>
      <c r="K32" s="44">
        <f t="shared" si="2"/>
        <v>12.56</v>
      </c>
      <c r="L32" s="45">
        <f t="shared" si="3"/>
        <v>12.71</v>
      </c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39">
        <v>85000</v>
      </c>
      <c r="F34" s="40">
        <v>256</v>
      </c>
      <c r="G34" s="40">
        <v>4.5</v>
      </c>
      <c r="H34" s="41">
        <v>1962</v>
      </c>
      <c r="I34" s="42">
        <v>31.6</v>
      </c>
      <c r="J34" s="43">
        <f t="shared" si="1"/>
        <v>17.03125</v>
      </c>
      <c r="K34" s="44">
        <f t="shared" si="2"/>
        <v>13.55</v>
      </c>
      <c r="L34" s="45">
        <f t="shared" si="3"/>
        <v>13.71</v>
      </c>
    </row>
    <row r="35" spans="3:12" ht="15">
      <c r="C35" s="51">
        <v>25</v>
      </c>
      <c r="D35" s="53" t="s">
        <v>51</v>
      </c>
      <c r="E35" s="39">
        <v>85000</v>
      </c>
      <c r="F35" s="40">
        <v>256</v>
      </c>
      <c r="G35" s="40">
        <v>4.5</v>
      </c>
      <c r="H35" s="41">
        <v>1724</v>
      </c>
      <c r="I35" s="42">
        <v>31.6</v>
      </c>
      <c r="J35" s="43">
        <f t="shared" si="1"/>
        <v>14.965277777777779</v>
      </c>
      <c r="K35" s="44">
        <f t="shared" si="2"/>
        <v>11.9</v>
      </c>
      <c r="L35" s="45">
        <f t="shared" si="3"/>
        <v>12.04</v>
      </c>
    </row>
    <row r="36" spans="3:12" ht="15">
      <c r="C36" s="51">
        <v>26</v>
      </c>
      <c r="D36" s="55" t="s">
        <v>52</v>
      </c>
      <c r="E36" s="39">
        <v>85000</v>
      </c>
      <c r="F36" s="40">
        <v>256</v>
      </c>
      <c r="G36" s="40">
        <v>4.5</v>
      </c>
      <c r="H36" s="41">
        <v>1912</v>
      </c>
      <c r="I36" s="42">
        <v>31.6</v>
      </c>
      <c r="J36" s="43">
        <f t="shared" si="1"/>
        <v>16.597222222222221</v>
      </c>
      <c r="K36" s="44">
        <f t="shared" si="2"/>
        <v>13.2</v>
      </c>
      <c r="L36" s="45">
        <f t="shared" si="3"/>
        <v>13.36</v>
      </c>
    </row>
    <row r="37" spans="3:12" ht="15">
      <c r="C37" s="51">
        <v>27</v>
      </c>
      <c r="D37" s="53" t="s">
        <v>53</v>
      </c>
      <c r="E37" s="39">
        <v>85000</v>
      </c>
      <c r="F37" s="40">
        <v>256</v>
      </c>
      <c r="G37" s="40">
        <v>4.5</v>
      </c>
      <c r="H37" s="41">
        <v>2152</v>
      </c>
      <c r="I37" s="42">
        <v>37</v>
      </c>
      <c r="J37" s="43">
        <f t="shared" si="1"/>
        <v>18.680555555555557</v>
      </c>
      <c r="K37" s="44">
        <f t="shared" si="2"/>
        <v>13.68</v>
      </c>
      <c r="L37" s="45">
        <f t="shared" si="3"/>
        <v>13.85</v>
      </c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31.54</v>
      </c>
      <c r="J40" s="70">
        <f t="shared" ref="J40:L40" si="4">AVERAGE(J11:J39)</f>
        <v>15.716490353437099</v>
      </c>
      <c r="K40" s="70">
        <f t="shared" si="4"/>
        <v>12.484999999999999</v>
      </c>
      <c r="L40" s="70">
        <f t="shared" si="4"/>
        <v>12.633999999999999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9" sqref="D49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60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61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85334</v>
      </c>
      <c r="F15" s="40">
        <v>190</v>
      </c>
      <c r="G15" s="40">
        <v>4.5</v>
      </c>
      <c r="H15" s="41">
        <v>1075</v>
      </c>
      <c r="I15" s="42">
        <v>27</v>
      </c>
      <c r="J15" s="43">
        <f t="shared" ref="J15:J36" si="1">(H15*10/(F15*G15))</f>
        <v>12.573099415204679</v>
      </c>
      <c r="K15" s="44">
        <f t="shared" ref="K15:K36" si="2">ROUND(J15*(1-((I15-14)/86)),2)</f>
        <v>10.67</v>
      </c>
      <c r="L15" s="45">
        <f t="shared" ref="L15:L36" si="3">ROUND(J15*(1-((I15-15)/85)),2)</f>
        <v>10.8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>
        <v>85334</v>
      </c>
      <c r="F18" s="40">
        <v>190</v>
      </c>
      <c r="G18" s="40">
        <v>4.5</v>
      </c>
      <c r="H18" s="41">
        <v>1186</v>
      </c>
      <c r="I18" s="42">
        <v>27.8</v>
      </c>
      <c r="J18" s="43">
        <f t="shared" si="1"/>
        <v>13.871345029239766</v>
      </c>
      <c r="K18" s="44">
        <f t="shared" si="2"/>
        <v>11.65</v>
      </c>
      <c r="L18" s="45">
        <f t="shared" si="3"/>
        <v>11.78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82667</v>
      </c>
      <c r="F22" s="40">
        <v>190</v>
      </c>
      <c r="G22" s="40">
        <v>4.5</v>
      </c>
      <c r="H22" s="41">
        <v>1146</v>
      </c>
      <c r="I22" s="42">
        <v>27.9</v>
      </c>
      <c r="J22" s="43">
        <f t="shared" si="1"/>
        <v>13.403508771929825</v>
      </c>
      <c r="K22" s="44">
        <f t="shared" si="2"/>
        <v>11.24</v>
      </c>
      <c r="L22" s="45">
        <f t="shared" si="3"/>
        <v>11.37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85334</v>
      </c>
      <c r="F23" s="40">
        <v>190</v>
      </c>
      <c r="G23" s="40">
        <v>4.5</v>
      </c>
      <c r="H23" s="41">
        <v>1205</v>
      </c>
      <c r="I23" s="42">
        <v>28.9</v>
      </c>
      <c r="J23" s="43">
        <f t="shared" si="1"/>
        <v>14.093567251461989</v>
      </c>
      <c r="K23" s="44">
        <f t="shared" si="2"/>
        <v>11.65</v>
      </c>
      <c r="L23" s="45">
        <f t="shared" si="3"/>
        <v>11.79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85334</v>
      </c>
      <c r="F25" s="40">
        <v>190</v>
      </c>
      <c r="G25" s="40">
        <v>4.5</v>
      </c>
      <c r="H25" s="41">
        <v>1230</v>
      </c>
      <c r="I25" s="42">
        <v>29</v>
      </c>
      <c r="J25" s="43">
        <f t="shared" si="1"/>
        <v>14.385964912280702</v>
      </c>
      <c r="K25" s="44">
        <f t="shared" si="2"/>
        <v>11.88</v>
      </c>
      <c r="L25" s="45">
        <f t="shared" si="3"/>
        <v>12.02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85334</v>
      </c>
      <c r="F26" s="40">
        <v>190</v>
      </c>
      <c r="G26" s="40">
        <v>4.5</v>
      </c>
      <c r="H26" s="41">
        <v>1181</v>
      </c>
      <c r="I26" s="42">
        <v>28.6</v>
      </c>
      <c r="J26" s="43">
        <f t="shared" si="1"/>
        <v>13.812865497076023</v>
      </c>
      <c r="K26" s="44">
        <f t="shared" si="2"/>
        <v>11.47</v>
      </c>
      <c r="L26" s="45">
        <f t="shared" si="3"/>
        <v>11.6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71">
        <v>86000</v>
      </c>
      <c r="F28" s="40">
        <v>190</v>
      </c>
      <c r="G28" s="40">
        <v>4.5</v>
      </c>
      <c r="H28" s="41">
        <v>1126</v>
      </c>
      <c r="I28" s="42">
        <v>27.1</v>
      </c>
      <c r="J28" s="43">
        <f t="shared" si="1"/>
        <v>13.169590643274853</v>
      </c>
      <c r="K28" s="44">
        <f t="shared" si="2"/>
        <v>11.16</v>
      </c>
      <c r="L28" s="45">
        <f t="shared" si="3"/>
        <v>11.29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/>
      <c r="F30" s="40"/>
      <c r="G30" s="40"/>
      <c r="H30" s="41"/>
      <c r="I30" s="42"/>
      <c r="J30" s="43"/>
      <c r="K30" s="44"/>
      <c r="L30" s="45"/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85334</v>
      </c>
      <c r="F32" s="40">
        <v>190</v>
      </c>
      <c r="G32" s="40">
        <v>4.5</v>
      </c>
      <c r="H32" s="41">
        <v>1134</v>
      </c>
      <c r="I32" s="42">
        <v>25.7</v>
      </c>
      <c r="J32" s="43">
        <f t="shared" si="1"/>
        <v>13.263157894736842</v>
      </c>
      <c r="K32" s="44">
        <f t="shared" si="2"/>
        <v>11.46</v>
      </c>
      <c r="L32" s="45">
        <f t="shared" si="3"/>
        <v>11.59</v>
      </c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54">
        <v>86000</v>
      </c>
      <c r="F34" s="40">
        <v>190</v>
      </c>
      <c r="G34" s="40">
        <v>4.5</v>
      </c>
      <c r="H34" s="41">
        <v>1188</v>
      </c>
      <c r="I34" s="42">
        <v>30.2</v>
      </c>
      <c r="J34" s="43">
        <f t="shared" si="1"/>
        <v>13.894736842105264</v>
      </c>
      <c r="K34" s="44">
        <f t="shared" si="2"/>
        <v>11.28</v>
      </c>
      <c r="L34" s="45">
        <f t="shared" si="3"/>
        <v>11.41</v>
      </c>
    </row>
    <row r="35" spans="3:12" ht="15">
      <c r="C35" s="51">
        <v>25</v>
      </c>
      <c r="D35" s="53" t="s">
        <v>51</v>
      </c>
      <c r="E35" s="54"/>
      <c r="F35" s="40"/>
      <c r="G35" s="40"/>
      <c r="H35" s="41"/>
      <c r="I35" s="42"/>
      <c r="J35" s="43"/>
      <c r="K35" s="44"/>
      <c r="L35" s="45"/>
    </row>
    <row r="36" spans="3:12" ht="15">
      <c r="C36" s="51">
        <v>26</v>
      </c>
      <c r="D36" s="55" t="s">
        <v>52</v>
      </c>
      <c r="E36" s="54">
        <v>82667</v>
      </c>
      <c r="F36" s="40">
        <v>190</v>
      </c>
      <c r="G36" s="40">
        <v>4.5</v>
      </c>
      <c r="H36" s="41">
        <v>1287</v>
      </c>
      <c r="I36" s="42">
        <v>30.1</v>
      </c>
      <c r="J36" s="43">
        <f t="shared" si="1"/>
        <v>15.052631578947368</v>
      </c>
      <c r="K36" s="44">
        <f t="shared" si="2"/>
        <v>12.23</v>
      </c>
      <c r="L36" s="45">
        <f t="shared" si="3"/>
        <v>12.38</v>
      </c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28.229999999999997</v>
      </c>
      <c r="J40" s="70">
        <f t="shared" ref="J40:L40" si="4">AVERAGE(J11:J39)</f>
        <v>13.75204678362573</v>
      </c>
      <c r="K40" s="70">
        <f t="shared" si="4"/>
        <v>11.469000000000001</v>
      </c>
      <c r="L40" s="70">
        <f t="shared" si="4"/>
        <v>11.602999999999998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9" sqref="D49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156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151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/>
      <c r="F15" s="40"/>
      <c r="G15" s="40"/>
      <c r="H15" s="41"/>
      <c r="I15" s="42"/>
      <c r="J15" s="43"/>
      <c r="K15" s="44"/>
      <c r="L15" s="45"/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/>
      <c r="F22" s="40"/>
      <c r="G22" s="40"/>
      <c r="H22" s="41"/>
      <c r="I22" s="42"/>
      <c r="J22" s="43"/>
      <c r="K22" s="44"/>
      <c r="L22" s="45"/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82000</v>
      </c>
      <c r="F23" s="40">
        <v>270</v>
      </c>
      <c r="G23" s="40">
        <v>6</v>
      </c>
      <c r="H23" s="41">
        <v>2385</v>
      </c>
      <c r="I23" s="42">
        <v>29.6</v>
      </c>
      <c r="J23" s="43">
        <f t="shared" ref="J23:J37" si="1">(H23*10/(F23*G23))</f>
        <v>14.722222222222221</v>
      </c>
      <c r="K23" s="44">
        <f t="shared" ref="K23:K37" si="2">ROUND(J23*(1-((I23-14)/86)),2)</f>
        <v>12.05</v>
      </c>
      <c r="L23" s="45">
        <f t="shared" ref="L23:L37" si="3">ROUND(J23*(1-((I23-15)/85)),2)</f>
        <v>12.19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82000</v>
      </c>
      <c r="F25" s="40">
        <v>270</v>
      </c>
      <c r="G25" s="40">
        <v>6</v>
      </c>
      <c r="H25" s="41">
        <v>2570</v>
      </c>
      <c r="I25" s="42">
        <v>28.9</v>
      </c>
      <c r="J25" s="43">
        <f t="shared" si="1"/>
        <v>15.864197530864198</v>
      </c>
      <c r="K25" s="44">
        <f t="shared" si="2"/>
        <v>13.12</v>
      </c>
      <c r="L25" s="45">
        <f t="shared" si="3"/>
        <v>13.27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82000</v>
      </c>
      <c r="F26" s="40">
        <v>270</v>
      </c>
      <c r="G26" s="40">
        <v>6</v>
      </c>
      <c r="H26" s="41">
        <v>2624</v>
      </c>
      <c r="I26" s="42">
        <v>27.3</v>
      </c>
      <c r="J26" s="43">
        <f t="shared" si="1"/>
        <v>16.197530864197532</v>
      </c>
      <c r="K26" s="44">
        <f t="shared" si="2"/>
        <v>13.69</v>
      </c>
      <c r="L26" s="45">
        <f t="shared" si="3"/>
        <v>13.85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39">
        <v>82000</v>
      </c>
      <c r="F28" s="40">
        <v>270</v>
      </c>
      <c r="G28" s="40">
        <v>6</v>
      </c>
      <c r="H28" s="41">
        <v>2325</v>
      </c>
      <c r="I28" s="42">
        <v>27.1</v>
      </c>
      <c r="J28" s="43">
        <f t="shared" si="1"/>
        <v>14.351851851851851</v>
      </c>
      <c r="K28" s="44">
        <f t="shared" si="2"/>
        <v>12.17</v>
      </c>
      <c r="L28" s="45">
        <f t="shared" si="3"/>
        <v>12.31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82000</v>
      </c>
      <c r="F30" s="40">
        <v>270</v>
      </c>
      <c r="G30" s="40">
        <v>6</v>
      </c>
      <c r="H30" s="41">
        <v>2498</v>
      </c>
      <c r="I30" s="42">
        <v>26.9</v>
      </c>
      <c r="J30" s="43">
        <f t="shared" si="1"/>
        <v>15.419753086419753</v>
      </c>
      <c r="K30" s="44">
        <f t="shared" si="2"/>
        <v>13.11</v>
      </c>
      <c r="L30" s="45">
        <f t="shared" si="3"/>
        <v>13.26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82000</v>
      </c>
      <c r="F32" s="40">
        <v>270</v>
      </c>
      <c r="G32" s="40">
        <v>6</v>
      </c>
      <c r="H32" s="41">
        <v>2264</v>
      </c>
      <c r="I32" s="42">
        <v>26.5</v>
      </c>
      <c r="J32" s="43">
        <f t="shared" si="1"/>
        <v>13.975308641975309</v>
      </c>
      <c r="K32" s="44">
        <f t="shared" si="2"/>
        <v>11.94</v>
      </c>
      <c r="L32" s="45">
        <f t="shared" si="3"/>
        <v>12.08</v>
      </c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39">
        <v>82000</v>
      </c>
      <c r="F34" s="40">
        <v>270</v>
      </c>
      <c r="G34" s="40">
        <v>6</v>
      </c>
      <c r="H34" s="41">
        <v>2510</v>
      </c>
      <c r="I34" s="42">
        <v>29.6</v>
      </c>
      <c r="J34" s="43">
        <f t="shared" si="1"/>
        <v>15.493827160493828</v>
      </c>
      <c r="K34" s="44">
        <f t="shared" si="2"/>
        <v>12.68</v>
      </c>
      <c r="L34" s="45">
        <f t="shared" si="3"/>
        <v>12.83</v>
      </c>
    </row>
    <row r="35" spans="3:12" ht="15">
      <c r="C35" s="51">
        <v>25</v>
      </c>
      <c r="D35" s="53" t="s">
        <v>51</v>
      </c>
      <c r="E35" s="39">
        <v>82000</v>
      </c>
      <c r="F35" s="40">
        <v>270</v>
      </c>
      <c r="G35" s="40">
        <v>6</v>
      </c>
      <c r="H35" s="41">
        <v>2198</v>
      </c>
      <c r="I35" s="42">
        <v>26.6</v>
      </c>
      <c r="J35" s="43">
        <f t="shared" si="1"/>
        <v>13.567901234567902</v>
      </c>
      <c r="K35" s="44">
        <f t="shared" si="2"/>
        <v>11.58</v>
      </c>
      <c r="L35" s="45">
        <f t="shared" si="3"/>
        <v>11.72</v>
      </c>
    </row>
    <row r="36" spans="3:12" ht="15">
      <c r="C36" s="51">
        <v>26</v>
      </c>
      <c r="D36" s="55" t="s">
        <v>52</v>
      </c>
      <c r="E36" s="39">
        <v>82000</v>
      </c>
      <c r="F36" s="40">
        <v>270</v>
      </c>
      <c r="G36" s="40">
        <v>6</v>
      </c>
      <c r="H36" s="41">
        <v>2583</v>
      </c>
      <c r="I36" s="42">
        <v>28.9</v>
      </c>
      <c r="J36" s="43">
        <f t="shared" si="1"/>
        <v>15.944444444444445</v>
      </c>
      <c r="K36" s="44">
        <f t="shared" si="2"/>
        <v>13.18</v>
      </c>
      <c r="L36" s="45">
        <f t="shared" si="3"/>
        <v>13.34</v>
      </c>
    </row>
    <row r="37" spans="3:12" ht="15">
      <c r="C37" s="51">
        <v>27</v>
      </c>
      <c r="D37" s="53" t="s">
        <v>53</v>
      </c>
      <c r="E37" s="39">
        <v>82000</v>
      </c>
      <c r="F37" s="40">
        <v>270</v>
      </c>
      <c r="G37" s="40">
        <v>6</v>
      </c>
      <c r="H37" s="41">
        <v>2693</v>
      </c>
      <c r="I37" s="42">
        <v>33.1</v>
      </c>
      <c r="J37" s="43">
        <f t="shared" si="1"/>
        <v>16.623456790123456</v>
      </c>
      <c r="K37" s="44">
        <f t="shared" si="2"/>
        <v>12.93</v>
      </c>
      <c r="L37" s="45">
        <f t="shared" si="3"/>
        <v>13.08</v>
      </c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28.45</v>
      </c>
      <c r="J40" s="70">
        <f t="shared" ref="J40:L40" si="4">AVERAGE(J11:J39)</f>
        <v>15.216049382716045</v>
      </c>
      <c r="K40" s="70">
        <f t="shared" si="4"/>
        <v>12.645</v>
      </c>
      <c r="L40" s="70">
        <f t="shared" si="4"/>
        <v>12.793000000000001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9" sqref="D49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157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158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/>
      <c r="F15" s="40"/>
      <c r="G15" s="40"/>
      <c r="H15" s="41"/>
      <c r="I15" s="42"/>
      <c r="J15" s="43"/>
      <c r="K15" s="44"/>
      <c r="L15" s="45"/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/>
      <c r="F22" s="40"/>
      <c r="G22" s="40"/>
      <c r="H22" s="41"/>
      <c r="I22" s="42"/>
      <c r="J22" s="43"/>
      <c r="K22" s="44"/>
      <c r="L22" s="45"/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85000</v>
      </c>
      <c r="F23" s="40">
        <v>150</v>
      </c>
      <c r="G23" s="40">
        <v>6</v>
      </c>
      <c r="H23" s="41">
        <v>1440</v>
      </c>
      <c r="I23" s="42">
        <v>36.299999999999997</v>
      </c>
      <c r="J23" s="43">
        <f t="shared" ref="J23:J37" si="1">(H23*10/(F23*G23))</f>
        <v>16</v>
      </c>
      <c r="K23" s="44">
        <f t="shared" ref="K23:K37" si="2">ROUND(J23*(1-((I23-14)/86)),2)</f>
        <v>11.85</v>
      </c>
      <c r="L23" s="45">
        <f t="shared" ref="L23:L37" si="3">ROUND(J23*(1-((I23-15)/85)),2)</f>
        <v>11.99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85000</v>
      </c>
      <c r="F25" s="40">
        <v>150</v>
      </c>
      <c r="G25" s="40">
        <v>6</v>
      </c>
      <c r="H25" s="41">
        <v>1610</v>
      </c>
      <c r="I25" s="42">
        <v>36</v>
      </c>
      <c r="J25" s="43">
        <f t="shared" si="1"/>
        <v>17.888888888888889</v>
      </c>
      <c r="K25" s="44">
        <f t="shared" si="2"/>
        <v>13.31</v>
      </c>
      <c r="L25" s="45">
        <f t="shared" si="3"/>
        <v>13.47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85000</v>
      </c>
      <c r="F26" s="40">
        <v>150</v>
      </c>
      <c r="G26" s="40">
        <v>6</v>
      </c>
      <c r="H26" s="41">
        <v>1600</v>
      </c>
      <c r="I26" s="42">
        <v>35.700000000000003</v>
      </c>
      <c r="J26" s="43">
        <f t="shared" si="1"/>
        <v>17.777777777777779</v>
      </c>
      <c r="K26" s="44">
        <f t="shared" si="2"/>
        <v>13.29</v>
      </c>
      <c r="L26" s="45">
        <f t="shared" si="3"/>
        <v>13.45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39">
        <v>85000</v>
      </c>
      <c r="F28" s="40">
        <v>150</v>
      </c>
      <c r="G28" s="40">
        <v>6</v>
      </c>
      <c r="H28" s="41">
        <v>1280</v>
      </c>
      <c r="I28" s="42">
        <v>33.9</v>
      </c>
      <c r="J28" s="43">
        <f t="shared" si="1"/>
        <v>14.222222222222221</v>
      </c>
      <c r="K28" s="44">
        <f t="shared" si="2"/>
        <v>10.93</v>
      </c>
      <c r="L28" s="45">
        <f t="shared" si="3"/>
        <v>11.06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85000</v>
      </c>
      <c r="F30" s="40">
        <v>150</v>
      </c>
      <c r="G30" s="40">
        <v>6</v>
      </c>
      <c r="H30" s="41">
        <v>1301</v>
      </c>
      <c r="I30" s="42">
        <v>34.9</v>
      </c>
      <c r="J30" s="43">
        <f t="shared" si="1"/>
        <v>14.455555555555556</v>
      </c>
      <c r="K30" s="44">
        <f t="shared" si="2"/>
        <v>10.94</v>
      </c>
      <c r="L30" s="45">
        <f t="shared" si="3"/>
        <v>11.07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85000</v>
      </c>
      <c r="F32" s="40">
        <v>150</v>
      </c>
      <c r="G32" s="40">
        <v>6</v>
      </c>
      <c r="H32" s="41">
        <v>1350</v>
      </c>
      <c r="I32" s="42">
        <v>35.799999999999997</v>
      </c>
      <c r="J32" s="43">
        <f t="shared" si="1"/>
        <v>15</v>
      </c>
      <c r="K32" s="44">
        <f t="shared" si="2"/>
        <v>11.2</v>
      </c>
      <c r="L32" s="45">
        <f t="shared" si="3"/>
        <v>11.33</v>
      </c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39">
        <v>85000</v>
      </c>
      <c r="F34" s="40">
        <v>150</v>
      </c>
      <c r="G34" s="40">
        <v>6</v>
      </c>
      <c r="H34" s="41">
        <v>1530</v>
      </c>
      <c r="I34" s="42">
        <v>35.700000000000003</v>
      </c>
      <c r="J34" s="43">
        <f t="shared" si="1"/>
        <v>17</v>
      </c>
      <c r="K34" s="44">
        <f t="shared" si="2"/>
        <v>12.71</v>
      </c>
      <c r="L34" s="45">
        <f t="shared" si="3"/>
        <v>12.86</v>
      </c>
    </row>
    <row r="35" spans="3:12" ht="15">
      <c r="C35" s="51">
        <v>25</v>
      </c>
      <c r="D35" s="53" t="s">
        <v>51</v>
      </c>
      <c r="E35" s="39">
        <v>85000</v>
      </c>
      <c r="F35" s="40">
        <v>150</v>
      </c>
      <c r="G35" s="40">
        <v>6</v>
      </c>
      <c r="H35" s="41">
        <v>1388</v>
      </c>
      <c r="I35" s="42">
        <v>34.200000000000003</v>
      </c>
      <c r="J35" s="43">
        <f t="shared" si="1"/>
        <v>15.422222222222222</v>
      </c>
      <c r="K35" s="44">
        <f t="shared" si="2"/>
        <v>11.8</v>
      </c>
      <c r="L35" s="45">
        <f t="shared" si="3"/>
        <v>11.94</v>
      </c>
    </row>
    <row r="36" spans="3:12" ht="15">
      <c r="C36" s="51">
        <v>26</v>
      </c>
      <c r="D36" s="55" t="s">
        <v>52</v>
      </c>
      <c r="E36" s="39">
        <v>85000</v>
      </c>
      <c r="F36" s="40">
        <v>150</v>
      </c>
      <c r="G36" s="40">
        <v>6</v>
      </c>
      <c r="H36" s="41">
        <v>1411</v>
      </c>
      <c r="I36" s="42">
        <v>36.200000000000003</v>
      </c>
      <c r="J36" s="43">
        <f t="shared" si="1"/>
        <v>15.677777777777777</v>
      </c>
      <c r="K36" s="44">
        <f t="shared" si="2"/>
        <v>11.63</v>
      </c>
      <c r="L36" s="45">
        <f t="shared" si="3"/>
        <v>11.77</v>
      </c>
    </row>
    <row r="37" spans="3:12" ht="15">
      <c r="C37" s="51">
        <v>27</v>
      </c>
      <c r="D37" s="53" t="s">
        <v>53</v>
      </c>
      <c r="E37" s="39">
        <v>85000</v>
      </c>
      <c r="F37" s="40">
        <v>150</v>
      </c>
      <c r="G37" s="40">
        <v>6</v>
      </c>
      <c r="H37" s="41">
        <v>1599</v>
      </c>
      <c r="I37" s="42">
        <v>36.799999999999997</v>
      </c>
      <c r="J37" s="43">
        <f t="shared" si="1"/>
        <v>17.766666666666666</v>
      </c>
      <c r="K37" s="44">
        <f t="shared" si="2"/>
        <v>13.06</v>
      </c>
      <c r="L37" s="45">
        <f t="shared" si="3"/>
        <v>13.21</v>
      </c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35.549999999999997</v>
      </c>
      <c r="J40" s="70">
        <f t="shared" ref="J40:L40" si="4">AVERAGE(J11:J39)</f>
        <v>16.121111111111112</v>
      </c>
      <c r="K40" s="70">
        <f t="shared" si="4"/>
        <v>12.071999999999999</v>
      </c>
      <c r="L40" s="70">
        <f t="shared" si="4"/>
        <v>12.215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9" sqref="D49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159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160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/>
      <c r="F15" s="40"/>
      <c r="G15" s="40"/>
      <c r="H15" s="41"/>
      <c r="I15" s="42"/>
      <c r="J15" s="43"/>
      <c r="K15" s="44"/>
      <c r="L15" s="45"/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/>
      <c r="F22" s="40"/>
      <c r="G22" s="40"/>
      <c r="H22" s="41"/>
      <c r="I22" s="42"/>
      <c r="J22" s="43"/>
      <c r="K22" s="44"/>
      <c r="L22" s="45"/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85000</v>
      </c>
      <c r="F23" s="40">
        <v>120</v>
      </c>
      <c r="G23" s="40">
        <v>9</v>
      </c>
      <c r="H23" s="41">
        <v>1199</v>
      </c>
      <c r="I23" s="42">
        <v>28.5</v>
      </c>
      <c r="J23" s="43">
        <f t="shared" ref="J23:J37" si="1">(H23*10/(F23*G23))</f>
        <v>11.101851851851851</v>
      </c>
      <c r="K23" s="44">
        <f t="shared" ref="K23:K37" si="2">ROUND(J23*(1-((I23-14)/86)),2)</f>
        <v>9.23</v>
      </c>
      <c r="L23" s="45">
        <f t="shared" ref="L23:L37" si="3">ROUND(J23*(1-((I23-15)/85)),2)</f>
        <v>9.34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85000</v>
      </c>
      <c r="F25" s="40">
        <v>121</v>
      </c>
      <c r="G25" s="40">
        <v>9</v>
      </c>
      <c r="H25" s="41">
        <v>1448</v>
      </c>
      <c r="I25" s="42">
        <v>28</v>
      </c>
      <c r="J25" s="43">
        <f t="shared" si="1"/>
        <v>13.296602387511479</v>
      </c>
      <c r="K25" s="44">
        <f t="shared" si="2"/>
        <v>11.13</v>
      </c>
      <c r="L25" s="45">
        <f t="shared" si="3"/>
        <v>11.26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85000</v>
      </c>
      <c r="F26" s="40">
        <v>122</v>
      </c>
      <c r="G26" s="40">
        <v>9</v>
      </c>
      <c r="H26" s="41">
        <v>1605</v>
      </c>
      <c r="I26" s="42">
        <v>26.8</v>
      </c>
      <c r="J26" s="43">
        <f t="shared" si="1"/>
        <v>14.617486338797814</v>
      </c>
      <c r="K26" s="44">
        <f t="shared" si="2"/>
        <v>12.44</v>
      </c>
      <c r="L26" s="45">
        <f t="shared" si="3"/>
        <v>12.59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39">
        <v>85000</v>
      </c>
      <c r="F28" s="40">
        <v>123</v>
      </c>
      <c r="G28" s="40">
        <v>9</v>
      </c>
      <c r="H28" s="41">
        <v>1420</v>
      </c>
      <c r="I28" s="42">
        <v>28.1</v>
      </c>
      <c r="J28" s="43">
        <f t="shared" si="1"/>
        <v>12.827461607949413</v>
      </c>
      <c r="K28" s="44">
        <f t="shared" si="2"/>
        <v>10.72</v>
      </c>
      <c r="L28" s="45">
        <f t="shared" si="3"/>
        <v>10.85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85000</v>
      </c>
      <c r="F30" s="40">
        <v>124</v>
      </c>
      <c r="G30" s="40">
        <v>9</v>
      </c>
      <c r="H30" s="41">
        <v>1604</v>
      </c>
      <c r="I30" s="42">
        <v>27.2</v>
      </c>
      <c r="J30" s="43">
        <f t="shared" si="1"/>
        <v>14.372759856630825</v>
      </c>
      <c r="K30" s="44">
        <f t="shared" si="2"/>
        <v>12.17</v>
      </c>
      <c r="L30" s="45">
        <f t="shared" si="3"/>
        <v>12.31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85000</v>
      </c>
      <c r="F32" s="40">
        <v>125</v>
      </c>
      <c r="G32" s="40">
        <v>9</v>
      </c>
      <c r="H32" s="41">
        <v>1511</v>
      </c>
      <c r="I32" s="42">
        <v>25.3</v>
      </c>
      <c r="J32" s="43">
        <f t="shared" si="1"/>
        <v>13.431111111111111</v>
      </c>
      <c r="K32" s="44">
        <f t="shared" si="2"/>
        <v>11.67</v>
      </c>
      <c r="L32" s="45">
        <f t="shared" si="3"/>
        <v>11.8</v>
      </c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39">
        <v>85000</v>
      </c>
      <c r="F34" s="40">
        <v>126</v>
      </c>
      <c r="G34" s="40">
        <v>9</v>
      </c>
      <c r="H34" s="41">
        <v>1579</v>
      </c>
      <c r="I34" s="42">
        <v>25</v>
      </c>
      <c r="J34" s="43">
        <f t="shared" si="1"/>
        <v>13.92416225749559</v>
      </c>
      <c r="K34" s="44">
        <f t="shared" si="2"/>
        <v>12.14</v>
      </c>
      <c r="L34" s="45">
        <f t="shared" si="3"/>
        <v>12.29</v>
      </c>
    </row>
    <row r="35" spans="3:12" ht="15">
      <c r="C35" s="51">
        <v>25</v>
      </c>
      <c r="D35" s="53" t="s">
        <v>51</v>
      </c>
      <c r="E35" s="39">
        <v>85000</v>
      </c>
      <c r="F35" s="40">
        <v>126</v>
      </c>
      <c r="G35" s="40">
        <v>9</v>
      </c>
      <c r="H35" s="41">
        <v>1329</v>
      </c>
      <c r="I35" s="42">
        <v>24.1</v>
      </c>
      <c r="J35" s="43">
        <f t="shared" si="1"/>
        <v>11.71957671957672</v>
      </c>
      <c r="K35" s="44">
        <f t="shared" si="2"/>
        <v>10.34</v>
      </c>
      <c r="L35" s="45">
        <f t="shared" si="3"/>
        <v>10.46</v>
      </c>
    </row>
    <row r="36" spans="3:12" ht="15">
      <c r="C36" s="51">
        <v>26</v>
      </c>
      <c r="D36" s="55" t="s">
        <v>52</v>
      </c>
      <c r="E36" s="39">
        <v>85000</v>
      </c>
      <c r="F36" s="40">
        <v>126</v>
      </c>
      <c r="G36" s="40">
        <v>9</v>
      </c>
      <c r="H36" s="41">
        <v>1520</v>
      </c>
      <c r="I36" s="42">
        <v>26.5</v>
      </c>
      <c r="J36" s="43">
        <f t="shared" si="1"/>
        <v>13.403880070546737</v>
      </c>
      <c r="K36" s="44">
        <f t="shared" si="2"/>
        <v>11.46</v>
      </c>
      <c r="L36" s="45">
        <f t="shared" si="3"/>
        <v>11.59</v>
      </c>
    </row>
    <row r="37" spans="3:12" ht="15">
      <c r="C37" s="51">
        <v>27</v>
      </c>
      <c r="D37" s="53" t="s">
        <v>53</v>
      </c>
      <c r="E37" s="39">
        <v>85000</v>
      </c>
      <c r="F37" s="40">
        <v>126</v>
      </c>
      <c r="G37" s="40">
        <v>9</v>
      </c>
      <c r="H37" s="41">
        <v>1540</v>
      </c>
      <c r="I37" s="42">
        <v>28.5</v>
      </c>
      <c r="J37" s="43">
        <f t="shared" si="1"/>
        <v>13.580246913580247</v>
      </c>
      <c r="K37" s="44">
        <f t="shared" si="2"/>
        <v>11.29</v>
      </c>
      <c r="L37" s="45">
        <f t="shared" si="3"/>
        <v>11.42</v>
      </c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26.8</v>
      </c>
      <c r="J40" s="70">
        <f t="shared" ref="J40:L40" si="4">AVERAGE(J11:J39)</f>
        <v>13.227513911505179</v>
      </c>
      <c r="K40" s="70">
        <f t="shared" si="4"/>
        <v>11.259</v>
      </c>
      <c r="L40" s="70">
        <f t="shared" si="4"/>
        <v>11.391000000000002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>
  <dimension ref="A1:H26"/>
  <sheetViews>
    <sheetView topLeftCell="A4" workbookViewId="0">
      <selection activeCell="D11" sqref="D11:H25"/>
    </sheetView>
  </sheetViews>
  <sheetFormatPr defaultRowHeight="12.75"/>
  <cols>
    <col min="2" max="2" width="26.5703125" customWidth="1"/>
    <col min="3" max="3" width="13.28515625" bestFit="1" customWidth="1"/>
    <col min="4" max="4" width="14.5703125" customWidth="1"/>
    <col min="5" max="5" width="13" customWidth="1"/>
    <col min="6" max="6" width="16.140625" customWidth="1"/>
    <col min="7" max="7" width="13.28515625" customWidth="1"/>
    <col min="8" max="8" width="12.7109375" customWidth="1"/>
  </cols>
  <sheetData>
    <row r="1" spans="1:8" ht="3" customHeight="1"/>
    <row r="2" spans="1:8" ht="3.75" customHeight="1"/>
    <row r="3" spans="1:8" ht="4.5" customHeight="1">
      <c r="B3" s="1"/>
    </row>
    <row r="4" spans="1:8" ht="22.5">
      <c r="B4" s="79" t="s">
        <v>73</v>
      </c>
    </row>
    <row r="5" spans="1:8" ht="20.25">
      <c r="B5" s="80" t="s">
        <v>74</v>
      </c>
    </row>
    <row r="6" spans="1:8" ht="20.25">
      <c r="B6" s="80" t="s">
        <v>75</v>
      </c>
    </row>
    <row r="7" spans="1:8" ht="20.25">
      <c r="B7" s="80" t="s">
        <v>76</v>
      </c>
    </row>
    <row r="8" spans="1:8" ht="16.5" thickBot="1">
      <c r="A8" s="5"/>
      <c r="B8" s="81" t="s">
        <v>161</v>
      </c>
    </row>
    <row r="9" spans="1:8" ht="15">
      <c r="B9" s="82" t="s">
        <v>3</v>
      </c>
      <c r="C9" s="83"/>
      <c r="D9" s="83" t="s">
        <v>78</v>
      </c>
      <c r="E9" s="83" t="s">
        <v>79</v>
      </c>
      <c r="F9" s="83" t="s">
        <v>80</v>
      </c>
      <c r="G9" s="83" t="s">
        <v>81</v>
      </c>
      <c r="H9" s="84" t="s">
        <v>82</v>
      </c>
    </row>
    <row r="10" spans="1:8" ht="18.75" thickBot="1">
      <c r="A10" s="6"/>
      <c r="B10" s="85" t="s">
        <v>15</v>
      </c>
      <c r="C10" s="86" t="s">
        <v>83</v>
      </c>
      <c r="D10" s="87" t="s">
        <v>84</v>
      </c>
      <c r="E10" s="88" t="s">
        <v>85</v>
      </c>
      <c r="F10" s="89" t="s">
        <v>86</v>
      </c>
      <c r="G10" s="90" t="s">
        <v>23</v>
      </c>
      <c r="H10" s="91" t="s">
        <v>87</v>
      </c>
    </row>
    <row r="11" spans="1:8" ht="18.75" thickBot="1">
      <c r="B11" s="180" t="s">
        <v>88</v>
      </c>
      <c r="C11" s="181">
        <v>230</v>
      </c>
      <c r="D11" s="93">
        <v>10</v>
      </c>
      <c r="E11" s="94">
        <v>80100</v>
      </c>
      <c r="F11" s="95">
        <v>27.98</v>
      </c>
      <c r="G11" s="99">
        <v>11.116000000000001</v>
      </c>
      <c r="H11" s="182">
        <v>14.85</v>
      </c>
    </row>
    <row r="12" spans="1:8" ht="18.75" hidden="1" thickBot="1">
      <c r="B12" s="183" t="s">
        <v>89</v>
      </c>
      <c r="C12" s="157">
        <v>230</v>
      </c>
      <c r="D12" s="93"/>
      <c r="E12" s="94"/>
      <c r="F12" s="95"/>
      <c r="G12" s="99"/>
      <c r="H12" s="182"/>
    </row>
    <row r="13" spans="1:8" ht="18.75" thickBot="1">
      <c r="B13" s="183" t="s">
        <v>90</v>
      </c>
      <c r="C13" s="156">
        <v>230</v>
      </c>
      <c r="D13" s="93">
        <v>7</v>
      </c>
      <c r="E13" s="94">
        <v>78857.142857142855</v>
      </c>
      <c r="F13" s="95">
        <v>31.542857142857141</v>
      </c>
      <c r="G13" s="99">
        <v>10.52142857142857</v>
      </c>
      <c r="H13" s="182">
        <v>11.49</v>
      </c>
    </row>
    <row r="14" spans="1:8" ht="18.75" thickBot="1">
      <c r="B14" s="184" t="s">
        <v>91</v>
      </c>
      <c r="C14" s="98">
        <v>240</v>
      </c>
      <c r="D14" s="176">
        <v>8</v>
      </c>
      <c r="E14" s="177">
        <v>81208.375</v>
      </c>
      <c r="F14" s="178">
        <v>31.074999999999996</v>
      </c>
      <c r="G14" s="179">
        <v>10.9925</v>
      </c>
      <c r="H14" s="185">
        <v>11.78</v>
      </c>
    </row>
    <row r="15" spans="1:8" ht="18.75" thickBot="1">
      <c r="B15" s="184" t="s">
        <v>92</v>
      </c>
      <c r="C15" s="98">
        <v>260</v>
      </c>
      <c r="D15" s="176">
        <v>27</v>
      </c>
      <c r="E15" s="177">
        <v>81753.185185185182</v>
      </c>
      <c r="F15" s="178">
        <v>30.607407407407408</v>
      </c>
      <c r="G15" s="179">
        <v>11.368518518518519</v>
      </c>
      <c r="H15" s="185">
        <v>12.98</v>
      </c>
    </row>
    <row r="16" spans="1:8" ht="18.75" thickBot="1">
      <c r="B16" s="184" t="s">
        <v>93</v>
      </c>
      <c r="C16" s="98">
        <v>270</v>
      </c>
      <c r="D16" s="176">
        <v>30</v>
      </c>
      <c r="E16" s="177">
        <v>83088.899999999994</v>
      </c>
      <c r="F16" s="178">
        <v>30.493333333333336</v>
      </c>
      <c r="G16" s="179">
        <v>12.554666666666666</v>
      </c>
      <c r="H16" s="185">
        <v>16.47</v>
      </c>
    </row>
    <row r="17" spans="2:8" ht="18.75" thickBot="1">
      <c r="B17" s="141" t="s">
        <v>94</v>
      </c>
      <c r="C17" s="158">
        <v>270</v>
      </c>
      <c r="D17" s="93">
        <v>30</v>
      </c>
      <c r="E17" s="94">
        <v>82811.166666666672</v>
      </c>
      <c r="F17" s="95">
        <v>29.503333333333327</v>
      </c>
      <c r="G17" s="99">
        <v>12.437666666666669</v>
      </c>
      <c r="H17" s="182">
        <v>15.24</v>
      </c>
    </row>
    <row r="18" spans="2:8" ht="18.75" thickBot="1">
      <c r="B18" s="141" t="s">
        <v>95</v>
      </c>
      <c r="C18" s="96">
        <v>280</v>
      </c>
      <c r="D18" s="93">
        <v>28</v>
      </c>
      <c r="E18" s="94">
        <v>82071.5</v>
      </c>
      <c r="F18" s="95">
        <v>29.264285714285712</v>
      </c>
      <c r="G18" s="99">
        <v>11.551428571428573</v>
      </c>
      <c r="H18" s="182">
        <v>14.01</v>
      </c>
    </row>
    <row r="19" spans="2:8" ht="18.75" thickBot="1">
      <c r="B19" s="141" t="s">
        <v>96</v>
      </c>
      <c r="C19" s="96">
        <v>270</v>
      </c>
      <c r="D19" s="93">
        <v>22</v>
      </c>
      <c r="E19" s="94">
        <v>84015.227272727279</v>
      </c>
      <c r="F19" s="95">
        <v>29.422727272727276</v>
      </c>
      <c r="G19" s="99">
        <v>12.305</v>
      </c>
      <c r="H19" s="182">
        <v>16.29</v>
      </c>
    </row>
    <row r="20" spans="2:8" ht="18.75" thickBot="1">
      <c r="B20" s="186" t="s">
        <v>97</v>
      </c>
      <c r="C20" s="98">
        <v>270</v>
      </c>
      <c r="D20" s="176">
        <v>28</v>
      </c>
      <c r="E20" s="177">
        <v>82761.96428571429</v>
      </c>
      <c r="F20" s="178">
        <v>28.082142857142848</v>
      </c>
      <c r="G20" s="179">
        <v>11.501785714285713</v>
      </c>
      <c r="H20" s="185">
        <v>13.49</v>
      </c>
    </row>
    <row r="21" spans="2:8" ht="18.75" thickBot="1">
      <c r="B21" s="187" t="s">
        <v>98</v>
      </c>
      <c r="C21" s="98">
        <v>270</v>
      </c>
      <c r="D21" s="176">
        <v>28</v>
      </c>
      <c r="E21" s="177">
        <v>82714.357142857145</v>
      </c>
      <c r="F21" s="178">
        <v>29.825000000000006</v>
      </c>
      <c r="G21" s="179">
        <v>12.372142857142858</v>
      </c>
      <c r="H21" s="185">
        <v>15.74</v>
      </c>
    </row>
    <row r="22" spans="2:8" ht="18.75" thickBot="1">
      <c r="B22" s="188" t="s">
        <v>99</v>
      </c>
      <c r="C22" s="98">
        <v>270</v>
      </c>
      <c r="D22" s="176">
        <v>21</v>
      </c>
      <c r="E22" s="177">
        <v>84333.333333333328</v>
      </c>
      <c r="F22" s="178">
        <v>29.714285714285719</v>
      </c>
      <c r="G22" s="179">
        <v>11.776666666666667</v>
      </c>
      <c r="H22" s="185">
        <v>15.37</v>
      </c>
    </row>
    <row r="23" spans="2:8" ht="18.75" thickBot="1">
      <c r="B23" s="189" t="s">
        <v>100</v>
      </c>
      <c r="C23" s="96">
        <v>290</v>
      </c>
      <c r="D23" s="93">
        <v>27</v>
      </c>
      <c r="E23" s="94">
        <v>82654.407407407401</v>
      </c>
      <c r="F23" s="95">
        <v>30.74814814814815</v>
      </c>
      <c r="G23" s="99">
        <v>12.082592592592592</v>
      </c>
      <c r="H23" s="182">
        <v>13.99</v>
      </c>
    </row>
    <row r="24" spans="2:8" ht="18.75" thickBot="1">
      <c r="B24" s="190" t="s">
        <v>101</v>
      </c>
      <c r="C24" s="96">
        <v>270</v>
      </c>
      <c r="D24" s="93">
        <v>18</v>
      </c>
      <c r="E24" s="94">
        <v>83981.555555555562</v>
      </c>
      <c r="F24" s="95">
        <v>33.222222222222221</v>
      </c>
      <c r="G24" s="99">
        <v>12.991666666666665</v>
      </c>
      <c r="H24" s="182">
        <v>15.15</v>
      </c>
    </row>
    <row r="25" spans="2:8" ht="18.75" thickBot="1">
      <c r="B25" s="191" t="s">
        <v>102</v>
      </c>
      <c r="C25" s="192">
        <v>280</v>
      </c>
      <c r="D25" s="193">
        <v>7</v>
      </c>
      <c r="E25" s="194">
        <v>84000.28571428571</v>
      </c>
      <c r="F25" s="195">
        <v>32.528571428571425</v>
      </c>
      <c r="G25" s="196">
        <v>11.911428571428571</v>
      </c>
      <c r="H25" s="197">
        <v>14.66</v>
      </c>
    </row>
    <row r="26" spans="2:8" ht="18">
      <c r="D26" s="103" t="s">
        <v>103</v>
      </c>
      <c r="E26" s="104">
        <f>AVERAGE(E11:E25)</f>
        <v>82453.671458633966</v>
      </c>
      <c r="F26" s="105">
        <f>AVERAGE(F11:F25)</f>
        <v>30.286379612451039</v>
      </c>
      <c r="G26" s="106">
        <f>AVERAGE(G11:G25)</f>
        <v>11.820249433106577</v>
      </c>
      <c r="H26" s="106">
        <f>AVERAGE(H11:H25)</f>
        <v>14.393571428571429</v>
      </c>
    </row>
  </sheetData>
  <pageMargins left="0.75" right="0.75" top="1" bottom="1" header="0.5" footer="0.5"/>
  <pageSetup paperSize="9" orientation="landscape" horizontalDpi="300" verticalDpi="300" r:id="rId1"/>
  <headerFooter alignWithMargins="0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>
  <dimension ref="A8:M53"/>
  <sheetViews>
    <sheetView zoomScaleNormal="100" workbookViewId="0">
      <selection activeCell="H40" sqref="H40"/>
    </sheetView>
  </sheetViews>
  <sheetFormatPr defaultRowHeight="15"/>
  <cols>
    <col min="1" max="1" width="21" style="107" customWidth="1"/>
    <col min="2" max="2" width="13" style="107" customWidth="1"/>
    <col min="3" max="3" width="13.28515625" style="107" bestFit="1" customWidth="1"/>
    <col min="4" max="4" width="9.85546875" style="107" bestFit="1" customWidth="1"/>
    <col min="5" max="5" width="13" style="107" customWidth="1"/>
    <col min="6" max="6" width="10.140625" style="107" customWidth="1"/>
    <col min="7" max="8" width="14.85546875" style="107" bestFit="1" customWidth="1"/>
    <col min="9" max="16384" width="9.140625" style="107"/>
  </cols>
  <sheetData>
    <row r="8" spans="2:13" ht="15.75" thickBot="1"/>
    <row r="9" spans="2:13">
      <c r="B9" s="108"/>
      <c r="C9" s="109"/>
      <c r="D9" s="109"/>
      <c r="E9" s="109"/>
      <c r="F9" s="109"/>
      <c r="G9" s="109"/>
      <c r="H9" s="110"/>
    </row>
    <row r="10" spans="2:13">
      <c r="B10" s="111"/>
      <c r="C10" s="112"/>
      <c r="D10" s="112"/>
      <c r="E10" s="112"/>
      <c r="F10" s="112"/>
      <c r="G10" s="112"/>
      <c r="H10" s="113"/>
    </row>
    <row r="11" spans="2:13" ht="18">
      <c r="B11" s="111"/>
      <c r="C11" s="114"/>
      <c r="D11" s="112"/>
      <c r="E11" s="112"/>
      <c r="F11" s="112"/>
      <c r="G11" s="115"/>
      <c r="H11" s="116"/>
      <c r="L11" s="112"/>
      <c r="M11" s="112"/>
    </row>
    <row r="12" spans="2:13" ht="18">
      <c r="B12" s="111"/>
      <c r="C12" s="114"/>
      <c r="D12" s="112"/>
      <c r="E12" s="112"/>
      <c r="F12" s="112"/>
      <c r="G12" s="115"/>
      <c r="H12" s="116"/>
      <c r="L12" s="112"/>
      <c r="M12" s="112"/>
    </row>
    <row r="13" spans="2:13" ht="18">
      <c r="B13" s="111"/>
      <c r="C13" s="114"/>
      <c r="D13" s="112"/>
      <c r="E13" s="112"/>
      <c r="F13" s="112"/>
      <c r="G13" s="115"/>
      <c r="H13" s="116"/>
    </row>
    <row r="14" spans="2:13" ht="18">
      <c r="B14" s="111"/>
      <c r="C14" s="114"/>
      <c r="D14" s="112"/>
      <c r="E14" s="112"/>
      <c r="F14" s="112"/>
      <c r="G14" s="115"/>
      <c r="H14" s="116"/>
    </row>
    <row r="15" spans="2:13" ht="18">
      <c r="B15" s="111"/>
      <c r="C15" s="114"/>
      <c r="D15" s="112"/>
      <c r="E15" s="112"/>
      <c r="F15" s="112"/>
      <c r="G15" s="115"/>
      <c r="H15" s="116"/>
    </row>
    <row r="16" spans="2:13" ht="18">
      <c r="B16" s="111"/>
      <c r="C16" s="114"/>
      <c r="D16" s="112"/>
      <c r="E16" s="112"/>
      <c r="F16" s="112"/>
      <c r="G16" s="115"/>
      <c r="H16" s="116"/>
    </row>
    <row r="17" spans="1:8" ht="18">
      <c r="B17" s="111"/>
      <c r="C17" s="114"/>
      <c r="D17" s="112"/>
      <c r="E17" s="112"/>
      <c r="F17" s="112"/>
      <c r="G17" s="115"/>
      <c r="H17" s="116"/>
    </row>
    <row r="18" spans="1:8" ht="18">
      <c r="B18" s="111"/>
      <c r="C18" s="114"/>
      <c r="D18" s="112"/>
      <c r="E18" s="112"/>
      <c r="F18" s="112"/>
      <c r="G18" s="115"/>
      <c r="H18" s="116"/>
    </row>
    <row r="19" spans="1:8" ht="18">
      <c r="B19" s="111"/>
      <c r="C19" s="114"/>
      <c r="D19" s="112"/>
      <c r="E19" s="112"/>
      <c r="F19" s="112"/>
      <c r="G19" s="115"/>
      <c r="H19" s="116"/>
    </row>
    <row r="20" spans="1:8" ht="18">
      <c r="B20" s="111"/>
      <c r="C20" s="114"/>
      <c r="D20" s="112"/>
      <c r="E20" s="112"/>
      <c r="F20" s="112"/>
      <c r="G20" s="115"/>
      <c r="H20" s="116"/>
    </row>
    <row r="21" spans="1:8" ht="18.75" thickBot="1">
      <c r="B21" s="117"/>
      <c r="C21" s="118"/>
      <c r="D21" s="119"/>
      <c r="E21" s="119"/>
      <c r="F21" s="119"/>
      <c r="G21" s="120"/>
      <c r="H21" s="121"/>
    </row>
    <row r="22" spans="1:8" ht="18">
      <c r="D22" s="122"/>
      <c r="E22" s="123"/>
      <c r="F22" s="124"/>
      <c r="G22" s="125"/>
      <c r="H22" s="125"/>
    </row>
    <row r="32" spans="1:8">
      <c r="A32" s="126"/>
    </row>
    <row r="33" spans="1:11">
      <c r="A33" s="127"/>
    </row>
    <row r="36" spans="1:11" ht="20.25">
      <c r="A36" s="128" t="s">
        <v>162</v>
      </c>
      <c r="B36" s="129"/>
      <c r="C36" s="130"/>
      <c r="D36" s="131"/>
      <c r="E36" s="129"/>
      <c r="F36" s="129"/>
    </row>
    <row r="37" spans="1:11">
      <c r="A37" s="132"/>
      <c r="B37" s="129"/>
      <c r="C37" s="129"/>
      <c r="D37" s="129"/>
      <c r="E37" s="129"/>
      <c r="F37" s="129"/>
    </row>
    <row r="38" spans="1:11">
      <c r="A38" s="129"/>
      <c r="B38" s="129"/>
      <c r="C38" s="129"/>
      <c r="D38" s="129"/>
      <c r="E38" s="129"/>
      <c r="F38" s="129"/>
    </row>
    <row r="39" spans="1:11" s="134" customFormat="1" ht="31.5" customHeight="1">
      <c r="A39" s="133" t="s">
        <v>15</v>
      </c>
      <c r="B39" s="133" t="s">
        <v>104</v>
      </c>
      <c r="C39" s="133" t="s">
        <v>105</v>
      </c>
      <c r="D39" s="133"/>
      <c r="E39" s="133" t="s">
        <v>105</v>
      </c>
      <c r="F39" s="133" t="s">
        <v>104</v>
      </c>
    </row>
    <row r="40" spans="1:11" ht="20.25">
      <c r="A40" s="97" t="s">
        <v>88</v>
      </c>
      <c r="B40" s="162">
        <v>27.98</v>
      </c>
      <c r="C40" s="173">
        <v>11.116000000000001</v>
      </c>
      <c r="D40" s="135"/>
      <c r="E40" s="168">
        <v>11.116000000000001</v>
      </c>
      <c r="F40" s="161">
        <v>27.98</v>
      </c>
      <c r="H40" s="136"/>
      <c r="I40" s="137"/>
      <c r="J40" s="138"/>
      <c r="K40" s="139"/>
    </row>
    <row r="41" spans="1:11" ht="20.25">
      <c r="A41" s="97" t="s">
        <v>90</v>
      </c>
      <c r="B41" s="162">
        <v>31.542857142857141</v>
      </c>
      <c r="C41" s="173">
        <v>10.52142857142857</v>
      </c>
      <c r="D41" s="135"/>
      <c r="E41" s="168">
        <v>10.52142857142857</v>
      </c>
      <c r="F41" s="161">
        <v>31.542857142857141</v>
      </c>
      <c r="H41" s="136"/>
      <c r="I41" s="137"/>
      <c r="J41" s="138"/>
      <c r="K41" s="139"/>
    </row>
    <row r="42" spans="1:11" ht="20.25">
      <c r="A42" s="92" t="s">
        <v>91</v>
      </c>
      <c r="B42" s="162">
        <v>31.074999999999996</v>
      </c>
      <c r="C42" s="173">
        <v>10.9925</v>
      </c>
      <c r="D42" s="135"/>
      <c r="E42" s="168">
        <v>10.9925</v>
      </c>
      <c r="F42" s="161">
        <v>31.074999999999996</v>
      </c>
      <c r="H42" s="136"/>
      <c r="I42" s="137"/>
      <c r="J42" s="138"/>
      <c r="K42" s="139"/>
    </row>
    <row r="43" spans="1:11" ht="20.25">
      <c r="A43" s="92" t="s">
        <v>92</v>
      </c>
      <c r="B43" s="162">
        <v>30.607407407407408</v>
      </c>
      <c r="C43" s="173">
        <v>11.368518518518519</v>
      </c>
      <c r="D43" s="135"/>
      <c r="E43" s="168">
        <v>11.368518518518519</v>
      </c>
      <c r="F43" s="161">
        <v>30.607407407407408</v>
      </c>
      <c r="H43" s="136"/>
      <c r="I43" s="137"/>
      <c r="J43" s="138"/>
      <c r="K43" s="139"/>
    </row>
    <row r="44" spans="1:11" ht="20.25">
      <c r="A44" s="92" t="s">
        <v>93</v>
      </c>
      <c r="B44" s="162">
        <v>30.493333333333336</v>
      </c>
      <c r="C44" s="173">
        <v>12.554666666666666</v>
      </c>
      <c r="D44" s="135"/>
      <c r="E44" s="168">
        <v>12.554666666666666</v>
      </c>
      <c r="F44" s="161">
        <v>30.493333333333336</v>
      </c>
      <c r="H44" s="136"/>
      <c r="I44" s="137"/>
      <c r="J44" s="138"/>
      <c r="K44" s="139"/>
    </row>
    <row r="45" spans="1:11" ht="20.25">
      <c r="A45" s="92" t="s">
        <v>94</v>
      </c>
      <c r="B45" s="162">
        <v>29.503333333333327</v>
      </c>
      <c r="C45" s="173">
        <v>12.437666666666669</v>
      </c>
      <c r="D45" s="135"/>
      <c r="E45" s="168">
        <v>12.437666666666669</v>
      </c>
      <c r="F45" s="161">
        <v>29.503333333333327</v>
      </c>
      <c r="H45" s="136"/>
      <c r="I45" s="137"/>
      <c r="J45" s="138"/>
      <c r="K45" s="139"/>
    </row>
    <row r="46" spans="1:11" ht="20.25">
      <c r="A46" s="92" t="s">
        <v>95</v>
      </c>
      <c r="B46" s="162">
        <v>29.264285714285712</v>
      </c>
      <c r="C46" s="173">
        <v>11.551428571428573</v>
      </c>
      <c r="D46" s="135"/>
      <c r="E46" s="168">
        <v>11.551428571428573</v>
      </c>
      <c r="F46" s="161">
        <v>29.264285714285712</v>
      </c>
      <c r="H46" s="136"/>
      <c r="I46" s="137"/>
      <c r="J46" s="138"/>
      <c r="K46" s="139"/>
    </row>
    <row r="47" spans="1:11" ht="20.25">
      <c r="A47" s="92" t="s">
        <v>96</v>
      </c>
      <c r="B47" s="164">
        <v>29.422727272727276</v>
      </c>
      <c r="C47" s="174">
        <v>12.305</v>
      </c>
      <c r="D47" s="140"/>
      <c r="E47" s="168">
        <v>12.305</v>
      </c>
      <c r="F47" s="161">
        <v>29.422727272727276</v>
      </c>
    </row>
    <row r="48" spans="1:11" ht="20.25">
      <c r="A48" s="97" t="s">
        <v>97</v>
      </c>
      <c r="B48" s="166">
        <v>28.082142857142848</v>
      </c>
      <c r="C48" s="174">
        <v>11.501785714285713</v>
      </c>
      <c r="D48" s="140"/>
      <c r="E48" s="168">
        <v>11.501785714285713</v>
      </c>
      <c r="F48" s="161">
        <v>28.082142857142848</v>
      </c>
    </row>
    <row r="49" spans="1:6" ht="20.25">
      <c r="A49" s="100" t="s">
        <v>98</v>
      </c>
      <c r="B49" s="164">
        <v>29.825000000000006</v>
      </c>
      <c r="C49" s="174">
        <v>12.372142857142858</v>
      </c>
      <c r="D49" s="140"/>
      <c r="E49" s="168">
        <v>12.372142857142858</v>
      </c>
      <c r="F49" s="161">
        <v>29.825000000000006</v>
      </c>
    </row>
    <row r="50" spans="1:6" ht="20.25">
      <c r="A50" s="101" t="s">
        <v>99</v>
      </c>
      <c r="B50" s="167">
        <v>29.714285714285719</v>
      </c>
      <c r="C50" s="175">
        <v>11.776666666666667</v>
      </c>
      <c r="D50" s="140"/>
      <c r="E50" s="168">
        <v>11.776666666666667</v>
      </c>
      <c r="F50" s="161">
        <v>29.714285714285719</v>
      </c>
    </row>
    <row r="51" spans="1:6" ht="20.25">
      <c r="A51" s="102" t="s">
        <v>100</v>
      </c>
      <c r="B51" s="167">
        <v>30.74814814814815</v>
      </c>
      <c r="C51" s="175">
        <v>12.082592592592592</v>
      </c>
      <c r="D51" s="140"/>
      <c r="E51" s="168">
        <v>12.082592592592592</v>
      </c>
      <c r="F51" s="161">
        <v>30.74814814814815</v>
      </c>
    </row>
    <row r="52" spans="1:6" ht="18">
      <c r="A52" s="101" t="s">
        <v>101</v>
      </c>
      <c r="B52" s="160">
        <v>33.222222222222221</v>
      </c>
      <c r="C52" s="159">
        <v>12.991666666666665</v>
      </c>
      <c r="E52" s="159">
        <v>12.991666666666665</v>
      </c>
      <c r="F52" s="160">
        <v>33.222222222222221</v>
      </c>
    </row>
    <row r="53" spans="1:6" ht="18">
      <c r="A53" s="102" t="s">
        <v>102</v>
      </c>
      <c r="B53" s="160">
        <v>32.528571428571425</v>
      </c>
      <c r="C53" s="159">
        <v>11.911428571428571</v>
      </c>
      <c r="E53" s="159">
        <v>11.911428571428571</v>
      </c>
      <c r="F53" s="160">
        <v>32.528571428571425</v>
      </c>
    </row>
  </sheetData>
  <pageMargins left="0.70866141732283472" right="0.51181102362204722" top="0.82677165354330717" bottom="0.78740157480314965" header="0.51181102362204722" footer="0.51181102362204722"/>
  <pageSetup paperSize="9" scale="89" orientation="landscape" horizontalDpi="300" r:id="rId1"/>
  <headerFooter alignWithMargins="0">
    <oddHeader>&amp;L&amp;G&amp;CPage &amp;P</oddHeader>
    <oddFooter>&amp;L&amp;D&amp;T&amp;R&amp;F</oddFooter>
  </headerFooter>
  <drawing r:id="rId2"/>
  <legacyDrawingHF r:id="rId3"/>
</worksheet>
</file>

<file path=xl/worksheets/sheet45.xml><?xml version="1.0" encoding="utf-8"?>
<worksheet xmlns="http://schemas.openxmlformats.org/spreadsheetml/2006/main" xmlns:r="http://schemas.openxmlformats.org/officeDocument/2006/relationships">
  <dimension ref="A1:H26"/>
  <sheetViews>
    <sheetView tabSelected="1" workbookViewId="0">
      <selection activeCell="F32" sqref="F32"/>
    </sheetView>
  </sheetViews>
  <sheetFormatPr defaultRowHeight="12.75"/>
  <cols>
    <col min="2" max="2" width="26.5703125" customWidth="1"/>
    <col min="3" max="3" width="13.28515625" bestFit="1" customWidth="1"/>
    <col min="4" max="4" width="14.5703125" customWidth="1"/>
    <col min="5" max="5" width="13" customWidth="1"/>
    <col min="6" max="6" width="16.140625" customWidth="1"/>
    <col min="7" max="7" width="13.28515625" customWidth="1"/>
    <col min="8" max="8" width="12.7109375" customWidth="1"/>
  </cols>
  <sheetData>
    <row r="1" spans="1:8" ht="3" customHeight="1"/>
    <row r="2" spans="1:8" ht="3.75" customHeight="1"/>
    <row r="3" spans="1:8" ht="4.5" customHeight="1">
      <c r="B3" s="1"/>
    </row>
    <row r="4" spans="1:8" ht="22.5">
      <c r="B4" s="79" t="s">
        <v>73</v>
      </c>
    </row>
    <row r="5" spans="1:8" ht="20.25">
      <c r="B5" s="80" t="s">
        <v>74</v>
      </c>
    </row>
    <row r="6" spans="1:8" ht="20.25">
      <c r="B6" s="80" t="s">
        <v>75</v>
      </c>
    </row>
    <row r="7" spans="1:8" ht="20.25">
      <c r="B7" s="80" t="s">
        <v>76</v>
      </c>
    </row>
    <row r="8" spans="1:8" ht="16.5" thickBot="1">
      <c r="A8" s="5"/>
      <c r="B8" s="81" t="s">
        <v>165</v>
      </c>
    </row>
    <row r="9" spans="1:8" ht="15">
      <c r="B9" s="82" t="s">
        <v>3</v>
      </c>
      <c r="C9" s="83"/>
      <c r="D9" s="83" t="s">
        <v>78</v>
      </c>
      <c r="E9" s="83" t="s">
        <v>79</v>
      </c>
      <c r="F9" s="83" t="s">
        <v>80</v>
      </c>
      <c r="G9" s="83" t="s">
        <v>81</v>
      </c>
      <c r="H9" s="84" t="s">
        <v>82</v>
      </c>
    </row>
    <row r="10" spans="1:8" ht="18.75" thickBot="1">
      <c r="A10" s="6"/>
      <c r="B10" s="85" t="s">
        <v>15</v>
      </c>
      <c r="C10" s="86" t="s">
        <v>83</v>
      </c>
      <c r="D10" s="87" t="s">
        <v>84</v>
      </c>
      <c r="E10" s="88" t="s">
        <v>85</v>
      </c>
      <c r="F10" s="89" t="s">
        <v>86</v>
      </c>
      <c r="G10" s="90" t="s">
        <v>23</v>
      </c>
      <c r="H10" s="91" t="s">
        <v>87</v>
      </c>
    </row>
    <row r="11" spans="1:8" ht="18.75" thickBot="1">
      <c r="B11" s="180" t="s">
        <v>88</v>
      </c>
      <c r="C11" s="181">
        <v>230</v>
      </c>
      <c r="D11" s="93">
        <v>17</v>
      </c>
      <c r="E11" s="94">
        <v>81121.5</v>
      </c>
      <c r="F11" s="95">
        <v>27.818571428571428</v>
      </c>
      <c r="G11" s="99">
        <v>11.010142857142858</v>
      </c>
      <c r="H11" s="182">
        <v>14.85</v>
      </c>
    </row>
    <row r="12" spans="1:8" ht="18.75" thickBot="1">
      <c r="B12" s="183" t="s">
        <v>89</v>
      </c>
      <c r="C12" s="157">
        <v>230</v>
      </c>
      <c r="D12" s="93">
        <v>2</v>
      </c>
      <c r="E12" s="94">
        <v>81333.5</v>
      </c>
      <c r="F12" s="95">
        <v>25.65</v>
      </c>
      <c r="G12" s="99">
        <v>12.370000000000001</v>
      </c>
      <c r="H12" s="182">
        <v>13.46</v>
      </c>
    </row>
    <row r="13" spans="1:8" ht="18.75" thickBot="1">
      <c r="B13" s="183" t="s">
        <v>90</v>
      </c>
      <c r="C13" s="156">
        <v>230</v>
      </c>
      <c r="D13" s="93">
        <v>9</v>
      </c>
      <c r="E13" s="94">
        <v>80762.07142857142</v>
      </c>
      <c r="F13" s="95">
        <v>29.173928571428569</v>
      </c>
      <c r="G13" s="99">
        <v>10.778214285714284</v>
      </c>
      <c r="H13" s="182">
        <v>11.78</v>
      </c>
    </row>
    <row r="14" spans="1:8" ht="18.75" thickBot="1">
      <c r="B14" s="184" t="s">
        <v>91</v>
      </c>
      <c r="C14" s="98">
        <v>240</v>
      </c>
      <c r="D14" s="176">
        <v>15</v>
      </c>
      <c r="E14" s="177">
        <v>81652.11607142858</v>
      </c>
      <c r="F14" s="178">
        <v>30.38035714285714</v>
      </c>
      <c r="G14" s="179">
        <v>11.419821428571428</v>
      </c>
      <c r="H14" s="185">
        <v>13.25</v>
      </c>
    </row>
    <row r="15" spans="1:8" ht="18.75" thickBot="1">
      <c r="B15" s="184" t="s">
        <v>92</v>
      </c>
      <c r="C15" s="98">
        <v>260</v>
      </c>
      <c r="D15" s="176">
        <v>36</v>
      </c>
      <c r="E15" s="177">
        <v>83154.648148148146</v>
      </c>
      <c r="F15" s="178">
        <v>30.033703703703701</v>
      </c>
      <c r="G15" s="179">
        <v>11.383759259259261</v>
      </c>
      <c r="H15" s="185">
        <v>12.98</v>
      </c>
    </row>
    <row r="16" spans="1:8" ht="18.75" thickBot="1">
      <c r="B16" s="184" t="s">
        <v>93</v>
      </c>
      <c r="C16" s="98">
        <v>270</v>
      </c>
      <c r="D16" s="176">
        <v>40</v>
      </c>
      <c r="E16" s="177">
        <v>82978</v>
      </c>
      <c r="F16" s="178">
        <v>29.49666666666667</v>
      </c>
      <c r="G16" s="179">
        <v>12.480833333333333</v>
      </c>
      <c r="H16" s="185">
        <v>16.47</v>
      </c>
    </row>
    <row r="17" spans="2:8" ht="18.75" thickBot="1">
      <c r="B17" s="141" t="s">
        <v>94</v>
      </c>
      <c r="C17" s="158">
        <v>270</v>
      </c>
      <c r="D17" s="93">
        <v>40</v>
      </c>
      <c r="E17" s="94">
        <v>82972.483333333337</v>
      </c>
      <c r="F17" s="95">
        <v>28.581666666666663</v>
      </c>
      <c r="G17" s="99">
        <v>12.455833333333334</v>
      </c>
      <c r="H17" s="182">
        <v>15.24</v>
      </c>
    </row>
    <row r="18" spans="2:8" ht="18.75" thickBot="1">
      <c r="B18" s="141" t="s">
        <v>95</v>
      </c>
      <c r="C18" s="96">
        <v>280</v>
      </c>
      <c r="D18" s="93">
        <v>36</v>
      </c>
      <c r="E18" s="94">
        <v>82598.5</v>
      </c>
      <c r="F18" s="95">
        <v>28.275892857142857</v>
      </c>
      <c r="G18" s="99">
        <v>11.348839285714288</v>
      </c>
      <c r="H18" s="182">
        <v>14.01</v>
      </c>
    </row>
    <row r="19" spans="2:8" ht="18.75" thickBot="1">
      <c r="B19" s="141" t="s">
        <v>96</v>
      </c>
      <c r="C19" s="96">
        <v>270</v>
      </c>
      <c r="D19" s="93">
        <v>31</v>
      </c>
      <c r="E19" s="94">
        <v>83137.502525252523</v>
      </c>
      <c r="F19" s="95">
        <v>28.455808080808083</v>
      </c>
      <c r="G19" s="99">
        <v>12.191944444444445</v>
      </c>
      <c r="H19" s="182">
        <v>16.29</v>
      </c>
    </row>
    <row r="20" spans="2:8" ht="18.75" thickBot="1">
      <c r="B20" s="186" t="s">
        <v>97</v>
      </c>
      <c r="C20" s="98">
        <v>270</v>
      </c>
      <c r="D20" s="176">
        <v>37</v>
      </c>
      <c r="E20" s="177">
        <v>82640.482142857145</v>
      </c>
      <c r="F20" s="178">
        <v>27.541071428571424</v>
      </c>
      <c r="G20" s="179">
        <v>11.5403373015873</v>
      </c>
      <c r="H20" s="185">
        <v>13.49</v>
      </c>
    </row>
    <row r="21" spans="2:8" ht="18.75" thickBot="1">
      <c r="B21" s="187" t="s">
        <v>98</v>
      </c>
      <c r="C21" s="98">
        <v>270</v>
      </c>
      <c r="D21" s="176">
        <v>37</v>
      </c>
      <c r="E21" s="177">
        <v>83135.17857142858</v>
      </c>
      <c r="F21" s="178">
        <v>28.868055555555557</v>
      </c>
      <c r="G21" s="179">
        <v>12.542182539682543</v>
      </c>
      <c r="H21" s="185">
        <v>15.74</v>
      </c>
    </row>
    <row r="22" spans="2:8" ht="18.75" thickBot="1">
      <c r="B22" s="188" t="s">
        <v>99</v>
      </c>
      <c r="C22" s="98">
        <v>270</v>
      </c>
      <c r="D22" s="176">
        <v>27</v>
      </c>
      <c r="E22" s="177">
        <v>84055.583333333328</v>
      </c>
      <c r="F22" s="178">
        <v>27.940476190476193</v>
      </c>
      <c r="G22" s="179">
        <v>11.798333333333334</v>
      </c>
      <c r="H22" s="185">
        <v>15.37</v>
      </c>
    </row>
    <row r="23" spans="2:8" ht="18.75" thickBot="1">
      <c r="B23" s="189" t="s">
        <v>100</v>
      </c>
      <c r="C23" s="96">
        <v>290</v>
      </c>
      <c r="D23" s="93">
        <v>34</v>
      </c>
      <c r="E23" s="94">
        <v>82398.917989417983</v>
      </c>
      <c r="F23" s="95">
        <v>30.131216931216933</v>
      </c>
      <c r="G23" s="99">
        <v>12.31058201058201</v>
      </c>
      <c r="H23" s="182">
        <v>13.99</v>
      </c>
    </row>
    <row r="24" spans="2:8" ht="18.75" thickBot="1">
      <c r="B24" s="190" t="s">
        <v>101</v>
      </c>
      <c r="C24" s="96">
        <v>270</v>
      </c>
      <c r="D24" s="93">
        <v>24</v>
      </c>
      <c r="E24" s="94">
        <v>83407.777777777781</v>
      </c>
      <c r="F24" s="95">
        <v>32.661111111111111</v>
      </c>
      <c r="G24" s="99">
        <v>12.664166666666667</v>
      </c>
      <c r="H24" s="182">
        <v>15.15</v>
      </c>
    </row>
    <row r="25" spans="2:8" ht="18.75" thickBot="1">
      <c r="B25" s="191" t="s">
        <v>102</v>
      </c>
      <c r="C25" s="192">
        <v>280</v>
      </c>
      <c r="D25" s="193">
        <v>12</v>
      </c>
      <c r="E25" s="194">
        <v>83366.842857142852</v>
      </c>
      <c r="F25" s="195">
        <v>31.88428571428571</v>
      </c>
      <c r="G25" s="196">
        <v>11.774714285714285</v>
      </c>
      <c r="H25" s="197">
        <v>14.66</v>
      </c>
    </row>
    <row r="26" spans="2:8" ht="18">
      <c r="D26" s="103" t="s">
        <v>103</v>
      </c>
      <c r="E26" s="104">
        <f>AVERAGE(E11:E25)</f>
        <v>82581.006945246118</v>
      </c>
      <c r="F26" s="105">
        <f>AVERAGE(F11:F25)</f>
        <v>29.12618746993747</v>
      </c>
      <c r="G26" s="106">
        <f>AVERAGE(G11:G25)</f>
        <v>11.871313624338626</v>
      </c>
      <c r="H26" s="106">
        <f>AVERAGE(H11:H25)</f>
        <v>14.44866666666667</v>
      </c>
    </row>
  </sheetData>
  <pageMargins left="0.75" right="0.75" top="1" bottom="1" header="0.5" footer="0.5"/>
  <pageSetup paperSize="9" orientation="landscape" horizontalDpi="300" verticalDpi="300" r:id="rId1"/>
  <headerFooter alignWithMargins="0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>
  <dimension ref="A8:M54"/>
  <sheetViews>
    <sheetView zoomScaleNormal="100" workbookViewId="0">
      <selection activeCell="Q27" sqref="Q27"/>
    </sheetView>
  </sheetViews>
  <sheetFormatPr defaultRowHeight="15"/>
  <cols>
    <col min="1" max="1" width="21" style="107" customWidth="1"/>
    <col min="2" max="2" width="13" style="107" customWidth="1"/>
    <col min="3" max="3" width="13.28515625" style="107" bestFit="1" customWidth="1"/>
    <col min="4" max="4" width="9.85546875" style="107" bestFit="1" customWidth="1"/>
    <col min="5" max="5" width="13" style="107" customWidth="1"/>
    <col min="6" max="6" width="10.140625" style="107" customWidth="1"/>
    <col min="7" max="8" width="14.85546875" style="107" bestFit="1" customWidth="1"/>
    <col min="9" max="16384" width="9.140625" style="107"/>
  </cols>
  <sheetData>
    <row r="8" spans="2:13" ht="15.75" thickBot="1"/>
    <row r="9" spans="2:13">
      <c r="B9" s="108"/>
      <c r="C9" s="109"/>
      <c r="D9" s="109"/>
      <c r="E9" s="109"/>
      <c r="F9" s="109"/>
      <c r="G9" s="109"/>
      <c r="H9" s="110"/>
    </row>
    <row r="10" spans="2:13">
      <c r="B10" s="111"/>
      <c r="C10" s="112"/>
      <c r="D10" s="112"/>
      <c r="E10" s="112"/>
      <c r="F10" s="112"/>
      <c r="G10" s="112"/>
      <c r="H10" s="113"/>
    </row>
    <row r="11" spans="2:13" ht="18">
      <c r="B11" s="111"/>
      <c r="C11" s="114"/>
      <c r="D11" s="112"/>
      <c r="E11" s="112"/>
      <c r="F11" s="112"/>
      <c r="G11" s="115"/>
      <c r="H11" s="116"/>
      <c r="L11" s="112"/>
      <c r="M11" s="112"/>
    </row>
    <row r="12" spans="2:13" ht="18">
      <c r="B12" s="111"/>
      <c r="C12" s="114"/>
      <c r="D12" s="112"/>
      <c r="E12" s="112"/>
      <c r="F12" s="112"/>
      <c r="G12" s="115"/>
      <c r="H12" s="116"/>
      <c r="L12" s="112"/>
      <c r="M12" s="112"/>
    </row>
    <row r="13" spans="2:13" ht="18">
      <c r="B13" s="111"/>
      <c r="C13" s="114"/>
      <c r="D13" s="112"/>
      <c r="E13" s="112"/>
      <c r="F13" s="112"/>
      <c r="G13" s="115"/>
      <c r="H13" s="116"/>
    </row>
    <row r="14" spans="2:13" ht="18">
      <c r="B14" s="111"/>
      <c r="C14" s="114"/>
      <c r="D14" s="112"/>
      <c r="E14" s="112"/>
      <c r="F14" s="112"/>
      <c r="G14" s="115"/>
      <c r="H14" s="116"/>
    </row>
    <row r="15" spans="2:13" ht="18">
      <c r="B15" s="111"/>
      <c r="C15" s="114"/>
      <c r="D15" s="112"/>
      <c r="E15" s="112"/>
      <c r="F15" s="112"/>
      <c r="G15" s="115"/>
      <c r="H15" s="116"/>
    </row>
    <row r="16" spans="2:13" ht="18">
      <c r="B16" s="111"/>
      <c r="C16" s="114"/>
      <c r="D16" s="112"/>
      <c r="E16" s="112"/>
      <c r="F16" s="112"/>
      <c r="G16" s="115"/>
      <c r="H16" s="116"/>
    </row>
    <row r="17" spans="1:8" ht="18">
      <c r="B17" s="111"/>
      <c r="C17" s="114"/>
      <c r="D17" s="112"/>
      <c r="E17" s="112"/>
      <c r="F17" s="112"/>
      <c r="G17" s="115"/>
      <c r="H17" s="116"/>
    </row>
    <row r="18" spans="1:8" ht="18">
      <c r="B18" s="111"/>
      <c r="C18" s="114"/>
      <c r="D18" s="112"/>
      <c r="E18" s="112"/>
      <c r="F18" s="112"/>
      <c r="G18" s="115"/>
      <c r="H18" s="116"/>
    </row>
    <row r="19" spans="1:8" ht="18">
      <c r="B19" s="111"/>
      <c r="C19" s="114"/>
      <c r="D19" s="112"/>
      <c r="E19" s="112"/>
      <c r="F19" s="112"/>
      <c r="G19" s="115"/>
      <c r="H19" s="116"/>
    </row>
    <row r="20" spans="1:8" ht="18">
      <c r="B20" s="111"/>
      <c r="C20" s="114"/>
      <c r="D20" s="112"/>
      <c r="E20" s="112"/>
      <c r="F20" s="112"/>
      <c r="G20" s="115"/>
      <c r="H20" s="116"/>
    </row>
    <row r="21" spans="1:8" ht="18.75" thickBot="1">
      <c r="B21" s="117"/>
      <c r="C21" s="118"/>
      <c r="D21" s="119"/>
      <c r="E21" s="119"/>
      <c r="F21" s="119"/>
      <c r="G21" s="120"/>
      <c r="H21" s="121"/>
    </row>
    <row r="22" spans="1:8" ht="18">
      <c r="D22" s="122"/>
      <c r="E22" s="123"/>
      <c r="F22" s="124"/>
      <c r="G22" s="125"/>
      <c r="H22" s="125"/>
    </row>
    <row r="32" spans="1:8">
      <c r="A32" s="126"/>
    </row>
    <row r="33" spans="1:11">
      <c r="A33" s="127"/>
    </row>
    <row r="36" spans="1:11" ht="20.25">
      <c r="A36" s="128" t="s">
        <v>164</v>
      </c>
      <c r="B36" s="129"/>
      <c r="C36" s="130"/>
      <c r="D36" s="131"/>
      <c r="E36" s="129"/>
      <c r="F36" s="129"/>
    </row>
    <row r="37" spans="1:11">
      <c r="A37" s="132"/>
      <c r="B37" s="129"/>
      <c r="C37" s="129"/>
      <c r="D37" s="129"/>
      <c r="E37" s="129"/>
      <c r="F37" s="129"/>
    </row>
    <row r="38" spans="1:11">
      <c r="A38" s="129"/>
      <c r="B38" s="129"/>
      <c r="C38" s="129"/>
      <c r="D38" s="129"/>
      <c r="E38" s="129"/>
      <c r="F38" s="129"/>
    </row>
    <row r="39" spans="1:11" s="134" customFormat="1" ht="31.5" customHeight="1">
      <c r="A39" s="133" t="s">
        <v>15</v>
      </c>
      <c r="B39" s="133" t="s">
        <v>104</v>
      </c>
      <c r="C39" s="133" t="s">
        <v>105</v>
      </c>
      <c r="D39" s="133"/>
      <c r="E39" s="133" t="s">
        <v>105</v>
      </c>
      <c r="F39" s="133" t="s">
        <v>104</v>
      </c>
    </row>
    <row r="40" spans="1:11" ht="20.25">
      <c r="A40" s="97" t="s">
        <v>88</v>
      </c>
      <c r="B40" s="162"/>
      <c r="C40" s="162"/>
      <c r="D40" s="163"/>
      <c r="E40" s="168">
        <v>11.010142857142858</v>
      </c>
      <c r="F40" s="169">
        <v>27.818571428571428</v>
      </c>
      <c r="H40" s="136"/>
      <c r="I40" s="137"/>
      <c r="J40" s="138"/>
      <c r="K40" s="139"/>
    </row>
    <row r="41" spans="1:11" ht="20.25">
      <c r="A41" s="97" t="s">
        <v>89</v>
      </c>
      <c r="B41" s="162"/>
      <c r="C41" s="162"/>
      <c r="D41" s="163"/>
      <c r="E41" s="168">
        <v>12.370000000000001</v>
      </c>
      <c r="F41" s="169">
        <v>25.65</v>
      </c>
      <c r="H41" s="136"/>
      <c r="I41" s="137"/>
      <c r="J41" s="138"/>
      <c r="K41" s="139"/>
    </row>
    <row r="42" spans="1:11" ht="20.25">
      <c r="A42" s="97" t="s">
        <v>90</v>
      </c>
      <c r="B42" s="162"/>
      <c r="C42" s="162"/>
      <c r="D42" s="163"/>
      <c r="E42" s="168">
        <v>10.778214285714284</v>
      </c>
      <c r="F42" s="169">
        <v>29.173928571428569</v>
      </c>
      <c r="H42" s="136"/>
      <c r="I42" s="137"/>
      <c r="J42" s="138"/>
      <c r="K42" s="139"/>
    </row>
    <row r="43" spans="1:11" ht="20.25">
      <c r="A43" s="92" t="s">
        <v>91</v>
      </c>
      <c r="B43" s="162"/>
      <c r="C43" s="162"/>
      <c r="D43" s="163"/>
      <c r="E43" s="168">
        <v>11.419821428571428</v>
      </c>
      <c r="F43" s="169">
        <v>30.38035714285714</v>
      </c>
      <c r="H43" s="136"/>
      <c r="I43" s="137"/>
      <c r="J43" s="138"/>
      <c r="K43" s="139"/>
    </row>
    <row r="44" spans="1:11" ht="20.25">
      <c r="A44" s="92" t="s">
        <v>92</v>
      </c>
      <c r="B44" s="162"/>
      <c r="C44" s="162"/>
      <c r="D44" s="163"/>
      <c r="E44" s="168">
        <v>11.383759259259261</v>
      </c>
      <c r="F44" s="169">
        <v>30.033703703703701</v>
      </c>
      <c r="H44" s="136"/>
      <c r="I44" s="137"/>
      <c r="J44" s="138"/>
      <c r="K44" s="139"/>
    </row>
    <row r="45" spans="1:11" ht="20.25">
      <c r="A45" s="92" t="s">
        <v>93</v>
      </c>
      <c r="B45" s="162"/>
      <c r="C45" s="162"/>
      <c r="D45" s="163"/>
      <c r="E45" s="168">
        <v>12.480833333333333</v>
      </c>
      <c r="F45" s="169">
        <v>29.49666666666667</v>
      </c>
      <c r="H45" s="136"/>
      <c r="I45" s="137"/>
      <c r="J45" s="138"/>
      <c r="K45" s="139"/>
    </row>
    <row r="46" spans="1:11" ht="20.25">
      <c r="A46" s="92" t="s">
        <v>94</v>
      </c>
      <c r="B46" s="162"/>
      <c r="C46" s="162"/>
      <c r="D46" s="163"/>
      <c r="E46" s="168">
        <v>12.455833333333334</v>
      </c>
      <c r="F46" s="169">
        <v>28.581666666666663</v>
      </c>
      <c r="H46" s="136"/>
      <c r="I46" s="137"/>
      <c r="J46" s="138"/>
      <c r="K46" s="139"/>
    </row>
    <row r="47" spans="1:11" ht="20.25">
      <c r="A47" s="92" t="s">
        <v>95</v>
      </c>
      <c r="B47" s="162"/>
      <c r="C47" s="162"/>
      <c r="D47" s="163"/>
      <c r="E47" s="168">
        <v>11.348839285714288</v>
      </c>
      <c r="F47" s="169">
        <v>28.275892857142857</v>
      </c>
      <c r="H47" s="136"/>
      <c r="I47" s="137"/>
      <c r="J47" s="138"/>
      <c r="K47" s="139"/>
    </row>
    <row r="48" spans="1:11" ht="20.25">
      <c r="A48" s="92" t="s">
        <v>96</v>
      </c>
      <c r="B48" s="164"/>
      <c r="C48" s="164"/>
      <c r="D48" s="165"/>
      <c r="E48" s="168">
        <v>12.191944444444445</v>
      </c>
      <c r="F48" s="169">
        <v>28.455808080808083</v>
      </c>
    </row>
    <row r="49" spans="1:6" ht="20.25">
      <c r="A49" s="97" t="s">
        <v>97</v>
      </c>
      <c r="B49" s="166"/>
      <c r="C49" s="164"/>
      <c r="D49" s="165"/>
      <c r="E49" s="168">
        <v>11.5403373015873</v>
      </c>
      <c r="F49" s="169">
        <v>27.541071428571424</v>
      </c>
    </row>
    <row r="50" spans="1:6" ht="20.25">
      <c r="A50" s="100" t="s">
        <v>98</v>
      </c>
      <c r="B50" s="164"/>
      <c r="C50" s="164"/>
      <c r="D50" s="165"/>
      <c r="E50" s="168">
        <v>12.542182539682543</v>
      </c>
      <c r="F50" s="169">
        <v>28.868055555555557</v>
      </c>
    </row>
    <row r="51" spans="1:6" ht="20.25">
      <c r="A51" s="101" t="s">
        <v>99</v>
      </c>
      <c r="B51" s="167"/>
      <c r="C51" s="167"/>
      <c r="D51" s="165"/>
      <c r="E51" s="168">
        <v>11.798333333333334</v>
      </c>
      <c r="F51" s="169">
        <v>27.940476190476193</v>
      </c>
    </row>
    <row r="52" spans="1:6" ht="20.25">
      <c r="A52" s="102" t="s">
        <v>100</v>
      </c>
      <c r="B52" s="167"/>
      <c r="C52" s="167"/>
      <c r="D52" s="165"/>
      <c r="E52" s="168">
        <v>12.31058201058201</v>
      </c>
      <c r="F52" s="169">
        <v>30.131216931216933</v>
      </c>
    </row>
    <row r="53" spans="1:6" ht="18">
      <c r="A53" s="101" t="s">
        <v>101</v>
      </c>
      <c r="E53" s="170">
        <v>12.664166666666667</v>
      </c>
      <c r="F53" s="171">
        <v>32.661111111111111</v>
      </c>
    </row>
    <row r="54" spans="1:6" ht="18">
      <c r="A54" s="102" t="s">
        <v>102</v>
      </c>
      <c r="E54" s="170">
        <v>11.774714285714285</v>
      </c>
      <c r="F54" s="171">
        <v>31.88428571428571</v>
      </c>
    </row>
  </sheetData>
  <pageMargins left="0.70866141732283472" right="0.51181102362204722" top="0.82677165354330717" bottom="0.78740157480314965" header="0.51181102362204722" footer="0.51181102362204722"/>
  <pageSetup paperSize="9" scale="89" orientation="landscape" horizontalDpi="300" r:id="rId1"/>
  <headerFooter alignWithMargins="0">
    <oddHeader>&amp;L&amp;G&amp;CPage &amp;P</oddHeader>
    <oddFooter>&amp;L&amp;D&amp;T&amp;R&amp;F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9" sqref="D49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62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63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72">
        <v>82667</v>
      </c>
      <c r="F15" s="73">
        <v>200</v>
      </c>
      <c r="G15" s="73">
        <v>6</v>
      </c>
      <c r="H15" s="74">
        <v>1455</v>
      </c>
      <c r="I15" s="75">
        <v>24.2</v>
      </c>
      <c r="J15" s="43">
        <f t="shared" ref="J15:J33" si="1">(H15*10/(F15*G15))</f>
        <v>12.125</v>
      </c>
      <c r="K15" s="44">
        <f t="shared" ref="K15:K33" si="2">ROUND(J15*(1-((I15-14)/86)),2)</f>
        <v>10.69</v>
      </c>
      <c r="L15" s="45">
        <f t="shared" ref="L15:L33" si="3">ROUND(J15*(1-((I15-15)/85)),2)</f>
        <v>10.81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72">
        <v>82667</v>
      </c>
      <c r="F16" s="73">
        <v>200</v>
      </c>
      <c r="G16" s="73">
        <v>6</v>
      </c>
      <c r="H16" s="74">
        <v>1512</v>
      </c>
      <c r="I16" s="75">
        <v>23.9</v>
      </c>
      <c r="J16" s="43">
        <f t="shared" si="1"/>
        <v>12.6</v>
      </c>
      <c r="K16" s="44">
        <f t="shared" si="2"/>
        <v>11.15</v>
      </c>
      <c r="L16" s="45">
        <f t="shared" si="3"/>
        <v>11.28</v>
      </c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72"/>
      <c r="F17" s="73"/>
      <c r="G17" s="73"/>
      <c r="H17" s="74"/>
      <c r="I17" s="75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72">
        <v>80000</v>
      </c>
      <c r="F18" s="73">
        <v>200</v>
      </c>
      <c r="G18" s="73">
        <v>6</v>
      </c>
      <c r="H18" s="74">
        <v>1415</v>
      </c>
      <c r="I18" s="75">
        <v>25.81</v>
      </c>
      <c r="J18" s="43">
        <f t="shared" si="1"/>
        <v>11.791666666666666</v>
      </c>
      <c r="K18" s="44">
        <f t="shared" si="2"/>
        <v>10.17</v>
      </c>
      <c r="L18" s="45">
        <f t="shared" si="3"/>
        <v>10.29</v>
      </c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72"/>
      <c r="F19" s="73"/>
      <c r="G19" s="73"/>
      <c r="H19" s="74"/>
      <c r="I19" s="75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72"/>
      <c r="F20" s="73"/>
      <c r="G20" s="73"/>
      <c r="H20" s="74"/>
      <c r="I20" s="75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72"/>
      <c r="F21" s="73"/>
      <c r="G21" s="73"/>
      <c r="H21" s="74"/>
      <c r="I21" s="75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72">
        <v>82667</v>
      </c>
      <c r="F22" s="73">
        <v>200</v>
      </c>
      <c r="G22" s="73">
        <v>6</v>
      </c>
      <c r="H22" s="74">
        <v>1610</v>
      </c>
      <c r="I22" s="75">
        <v>27.5</v>
      </c>
      <c r="J22" s="43">
        <f t="shared" si="1"/>
        <v>13.416666666666666</v>
      </c>
      <c r="K22" s="44">
        <f t="shared" si="2"/>
        <v>11.31</v>
      </c>
      <c r="L22" s="45">
        <f t="shared" si="3"/>
        <v>11.44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72">
        <v>85334</v>
      </c>
      <c r="F23" s="73">
        <v>200</v>
      </c>
      <c r="G23" s="73">
        <v>6</v>
      </c>
      <c r="H23" s="74">
        <v>1410</v>
      </c>
      <c r="I23" s="75">
        <v>25.6</v>
      </c>
      <c r="J23" s="43">
        <f t="shared" si="1"/>
        <v>11.75</v>
      </c>
      <c r="K23" s="44">
        <f t="shared" si="2"/>
        <v>10.17</v>
      </c>
      <c r="L23" s="45">
        <f t="shared" si="3"/>
        <v>10.28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72">
        <v>82667</v>
      </c>
      <c r="F24" s="73">
        <v>200</v>
      </c>
      <c r="G24" s="73">
        <v>6</v>
      </c>
      <c r="H24" s="74">
        <v>1350</v>
      </c>
      <c r="I24" s="75">
        <v>26.3</v>
      </c>
      <c r="J24" s="43">
        <f t="shared" si="1"/>
        <v>11.25</v>
      </c>
      <c r="K24" s="44">
        <f t="shared" si="2"/>
        <v>9.64</v>
      </c>
      <c r="L24" s="45">
        <f t="shared" si="3"/>
        <v>9.75</v>
      </c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72">
        <v>80000</v>
      </c>
      <c r="F25" s="73">
        <v>200</v>
      </c>
      <c r="G25" s="73">
        <v>6</v>
      </c>
      <c r="H25" s="74">
        <v>1564</v>
      </c>
      <c r="I25" s="75">
        <v>24.7</v>
      </c>
      <c r="J25" s="43">
        <f t="shared" si="1"/>
        <v>13.033333333333333</v>
      </c>
      <c r="K25" s="44">
        <f t="shared" si="2"/>
        <v>11.41</v>
      </c>
      <c r="L25" s="45">
        <f t="shared" si="3"/>
        <v>11.55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72">
        <v>82667</v>
      </c>
      <c r="F26" s="73">
        <v>200</v>
      </c>
      <c r="G26" s="73">
        <v>6</v>
      </c>
      <c r="H26" s="74">
        <v>1549</v>
      </c>
      <c r="I26" s="75">
        <v>25.1</v>
      </c>
      <c r="J26" s="43">
        <f t="shared" si="1"/>
        <v>12.908333333333333</v>
      </c>
      <c r="K26" s="44">
        <f t="shared" si="2"/>
        <v>11.24</v>
      </c>
      <c r="L26" s="45">
        <f t="shared" si="3"/>
        <v>11.37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72"/>
      <c r="F27" s="73"/>
      <c r="G27" s="73"/>
      <c r="H27" s="74"/>
      <c r="I27" s="75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76">
        <v>85000</v>
      </c>
      <c r="F28" s="73">
        <v>200</v>
      </c>
      <c r="G28" s="73">
        <v>6</v>
      </c>
      <c r="H28" s="74">
        <v>1378</v>
      </c>
      <c r="I28" s="75">
        <v>24.4</v>
      </c>
      <c r="J28" s="43">
        <f t="shared" si="1"/>
        <v>11.483333333333333</v>
      </c>
      <c r="K28" s="44">
        <f t="shared" si="2"/>
        <v>10.09</v>
      </c>
      <c r="L28" s="45">
        <f t="shared" si="3"/>
        <v>10.210000000000001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72"/>
      <c r="F29" s="73"/>
      <c r="G29" s="73"/>
      <c r="H29" s="74"/>
      <c r="I29" s="75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72">
        <v>82667</v>
      </c>
      <c r="F30" s="73">
        <v>200</v>
      </c>
      <c r="G30" s="73">
        <v>6</v>
      </c>
      <c r="H30" s="74">
        <v>1472</v>
      </c>
      <c r="I30" s="75">
        <v>25.6</v>
      </c>
      <c r="J30" s="43">
        <f t="shared" si="1"/>
        <v>12.266666666666667</v>
      </c>
      <c r="K30" s="44">
        <f t="shared" si="2"/>
        <v>10.61</v>
      </c>
      <c r="L30" s="45">
        <f t="shared" si="3"/>
        <v>10.74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72"/>
      <c r="F31" s="73"/>
      <c r="G31" s="73"/>
      <c r="H31" s="74"/>
      <c r="I31" s="75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72"/>
      <c r="F32" s="73"/>
      <c r="G32" s="73"/>
      <c r="H32" s="74"/>
      <c r="I32" s="75"/>
      <c r="J32" s="43"/>
      <c r="K32" s="44"/>
      <c r="L32" s="45"/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72">
        <v>82667</v>
      </c>
      <c r="F33" s="73">
        <v>200</v>
      </c>
      <c r="G33" s="73">
        <v>6</v>
      </c>
      <c r="H33" s="74">
        <v>1579</v>
      </c>
      <c r="I33" s="75">
        <v>27.34</v>
      </c>
      <c r="J33" s="43">
        <f t="shared" si="1"/>
        <v>13.158333333333333</v>
      </c>
      <c r="K33" s="44">
        <f t="shared" si="2"/>
        <v>11.12</v>
      </c>
      <c r="L33" s="45">
        <f t="shared" si="3"/>
        <v>11.25</v>
      </c>
    </row>
    <row r="34" spans="3:12" ht="15">
      <c r="C34" s="51">
        <v>24</v>
      </c>
      <c r="D34" s="52" t="s">
        <v>50</v>
      </c>
      <c r="E34" s="54"/>
      <c r="F34" s="40"/>
      <c r="G34" s="40"/>
      <c r="H34" s="41"/>
      <c r="I34" s="42"/>
      <c r="J34" s="43"/>
      <c r="K34" s="44"/>
      <c r="L34" s="45"/>
    </row>
    <row r="35" spans="3:12" ht="15">
      <c r="C35" s="51">
        <v>25</v>
      </c>
      <c r="D35" s="53" t="s">
        <v>51</v>
      </c>
      <c r="E35" s="77"/>
      <c r="F35" s="40"/>
      <c r="G35" s="40"/>
      <c r="H35" s="41"/>
      <c r="I35" s="42"/>
      <c r="J35" s="43"/>
      <c r="K35" s="44"/>
      <c r="L35" s="45"/>
    </row>
    <row r="36" spans="3:12" ht="15">
      <c r="C36" s="51">
        <v>26</v>
      </c>
      <c r="D36" s="55" t="s">
        <v>52</v>
      </c>
      <c r="E36" s="78"/>
      <c r="F36" s="40"/>
      <c r="G36" s="40"/>
      <c r="H36" s="41"/>
      <c r="I36" s="42"/>
      <c r="J36" s="43"/>
      <c r="K36" s="44"/>
      <c r="L36" s="45"/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25.495454545454546</v>
      </c>
      <c r="J40" s="70">
        <f t="shared" ref="J40:L40" si="4">AVERAGE(J11:J39)</f>
        <v>12.343939393939394</v>
      </c>
      <c r="K40" s="70">
        <f t="shared" si="4"/>
        <v>10.690909090909091</v>
      </c>
      <c r="L40" s="70">
        <f t="shared" si="4"/>
        <v>10.815454545454545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9" sqref="D49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64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65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77333</v>
      </c>
      <c r="F15" s="40">
        <v>300</v>
      </c>
      <c r="G15" s="40">
        <v>6</v>
      </c>
      <c r="H15" s="41">
        <v>2756</v>
      </c>
      <c r="I15" s="42">
        <v>30.8</v>
      </c>
      <c r="J15" s="43">
        <f t="shared" ref="J15:J36" si="1">(H15*10/(F15*G15))</f>
        <v>15.311111111111112</v>
      </c>
      <c r="K15" s="44">
        <f t="shared" ref="K15:K36" si="2">ROUND(J15*(1-((I15-14)/86)),2)</f>
        <v>12.32</v>
      </c>
      <c r="L15" s="45">
        <f t="shared" ref="L15:L36" si="3">ROUND(J15*(1-((I15-15)/85)),2)</f>
        <v>12.47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>
        <v>80000</v>
      </c>
      <c r="F16" s="40">
        <v>300</v>
      </c>
      <c r="G16" s="40">
        <v>6</v>
      </c>
      <c r="H16" s="41">
        <v>2837</v>
      </c>
      <c r="I16" s="42">
        <v>27.4</v>
      </c>
      <c r="J16" s="43">
        <f t="shared" si="1"/>
        <v>15.761111111111111</v>
      </c>
      <c r="K16" s="44">
        <f t="shared" si="2"/>
        <v>13.31</v>
      </c>
      <c r="L16" s="45">
        <f t="shared" si="3"/>
        <v>13.46</v>
      </c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77333</v>
      </c>
      <c r="F22" s="40">
        <v>300</v>
      </c>
      <c r="G22" s="40">
        <v>6</v>
      </c>
      <c r="H22" s="41">
        <v>2773</v>
      </c>
      <c r="I22" s="42">
        <v>33.799999999999997</v>
      </c>
      <c r="J22" s="43">
        <f t="shared" si="1"/>
        <v>15.405555555555555</v>
      </c>
      <c r="K22" s="44">
        <f t="shared" si="2"/>
        <v>11.86</v>
      </c>
      <c r="L22" s="45">
        <f t="shared" si="3"/>
        <v>12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80000</v>
      </c>
      <c r="F23" s="40">
        <v>300</v>
      </c>
      <c r="G23" s="40">
        <v>6</v>
      </c>
      <c r="H23" s="41">
        <v>2859</v>
      </c>
      <c r="I23" s="42">
        <v>33.6</v>
      </c>
      <c r="J23" s="43">
        <f t="shared" si="1"/>
        <v>15.883333333333333</v>
      </c>
      <c r="K23" s="44">
        <f t="shared" si="2"/>
        <v>12.26</v>
      </c>
      <c r="L23" s="45">
        <f t="shared" si="3"/>
        <v>12.41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77333</v>
      </c>
      <c r="F25" s="40">
        <v>300</v>
      </c>
      <c r="G25" s="40">
        <v>6</v>
      </c>
      <c r="H25" s="41">
        <v>2836</v>
      </c>
      <c r="I25" s="42">
        <v>32.700000000000003</v>
      </c>
      <c r="J25" s="43">
        <f t="shared" si="1"/>
        <v>15.755555555555556</v>
      </c>
      <c r="K25" s="44">
        <f t="shared" si="2"/>
        <v>12.33</v>
      </c>
      <c r="L25" s="45">
        <f t="shared" si="3"/>
        <v>12.47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77333</v>
      </c>
      <c r="F26" s="40">
        <v>300</v>
      </c>
      <c r="G26" s="40">
        <v>6</v>
      </c>
      <c r="H26" s="41">
        <v>2880</v>
      </c>
      <c r="I26" s="42">
        <v>29.5</v>
      </c>
      <c r="J26" s="43">
        <f t="shared" si="1"/>
        <v>16</v>
      </c>
      <c r="K26" s="44">
        <f t="shared" si="2"/>
        <v>13.12</v>
      </c>
      <c r="L26" s="45">
        <f t="shared" si="3"/>
        <v>13.27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71">
        <v>80000</v>
      </c>
      <c r="F28" s="40">
        <v>300</v>
      </c>
      <c r="G28" s="40">
        <v>6</v>
      </c>
      <c r="H28" s="41">
        <v>2638</v>
      </c>
      <c r="I28" s="42">
        <v>29.8</v>
      </c>
      <c r="J28" s="43">
        <f t="shared" si="1"/>
        <v>14.655555555555555</v>
      </c>
      <c r="K28" s="44">
        <f t="shared" si="2"/>
        <v>11.96</v>
      </c>
      <c r="L28" s="45">
        <f t="shared" si="3"/>
        <v>12.1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74667</v>
      </c>
      <c r="F30" s="40">
        <v>300</v>
      </c>
      <c r="G30" s="40">
        <v>6</v>
      </c>
      <c r="H30" s="41">
        <v>2774</v>
      </c>
      <c r="I30" s="42">
        <v>30.7</v>
      </c>
      <c r="J30" s="43">
        <f t="shared" si="1"/>
        <v>15.411111111111111</v>
      </c>
      <c r="K30" s="44">
        <f t="shared" si="2"/>
        <v>12.42</v>
      </c>
      <c r="L30" s="45">
        <f t="shared" si="3"/>
        <v>12.56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77333</v>
      </c>
      <c r="F32" s="40">
        <v>300</v>
      </c>
      <c r="G32" s="40">
        <v>6</v>
      </c>
      <c r="H32" s="41">
        <v>2616</v>
      </c>
      <c r="I32" s="42">
        <v>30.2</v>
      </c>
      <c r="J32" s="43">
        <f t="shared" si="1"/>
        <v>14.533333333333333</v>
      </c>
      <c r="K32" s="44">
        <f t="shared" si="2"/>
        <v>11.8</v>
      </c>
      <c r="L32" s="45">
        <f t="shared" si="3"/>
        <v>11.93</v>
      </c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54">
        <v>80000</v>
      </c>
      <c r="F34" s="40">
        <v>300</v>
      </c>
      <c r="G34" s="40">
        <v>6</v>
      </c>
      <c r="H34" s="41">
        <v>2766</v>
      </c>
      <c r="I34" s="42">
        <v>30.5</v>
      </c>
      <c r="J34" s="43">
        <f t="shared" si="1"/>
        <v>15.366666666666667</v>
      </c>
      <c r="K34" s="44">
        <f t="shared" si="2"/>
        <v>12.42</v>
      </c>
      <c r="L34" s="45">
        <f t="shared" si="3"/>
        <v>12.56</v>
      </c>
    </row>
    <row r="35" spans="3:12" ht="15">
      <c r="C35" s="51">
        <v>25</v>
      </c>
      <c r="D35" s="53" t="s">
        <v>51</v>
      </c>
      <c r="E35" s="54"/>
      <c r="F35" s="40"/>
      <c r="G35" s="40"/>
      <c r="H35" s="41"/>
      <c r="I35" s="42"/>
      <c r="J35" s="43"/>
      <c r="K35" s="44"/>
      <c r="L35" s="45"/>
    </row>
    <row r="36" spans="3:12" ht="15">
      <c r="C36" s="51">
        <v>26</v>
      </c>
      <c r="D36" s="55" t="s">
        <v>52</v>
      </c>
      <c r="E36" s="54">
        <v>77333</v>
      </c>
      <c r="F36" s="40">
        <v>300</v>
      </c>
      <c r="G36" s="40">
        <v>6</v>
      </c>
      <c r="H36" s="41">
        <v>2816</v>
      </c>
      <c r="I36" s="42">
        <v>31.8</v>
      </c>
      <c r="J36" s="43">
        <f t="shared" si="1"/>
        <v>15.644444444444444</v>
      </c>
      <c r="K36" s="44">
        <f t="shared" si="2"/>
        <v>12.41</v>
      </c>
      <c r="L36" s="45">
        <f t="shared" si="3"/>
        <v>12.55</v>
      </c>
    </row>
    <row r="37" spans="3:12" ht="15">
      <c r="C37" s="51">
        <v>27</v>
      </c>
      <c r="D37" s="53" t="s">
        <v>53</v>
      </c>
      <c r="E37" s="56"/>
      <c r="F37" s="57"/>
      <c r="G37" s="57"/>
      <c r="H37" s="58"/>
      <c r="I37" s="59"/>
      <c r="J37" s="43"/>
      <c r="K37" s="44"/>
      <c r="L37" s="45"/>
    </row>
    <row r="38" spans="3:12" ht="15">
      <c r="C38" s="51">
        <v>28</v>
      </c>
      <c r="D38" s="55" t="s">
        <v>54</v>
      </c>
      <c r="E38" s="56"/>
      <c r="F38" s="57"/>
      <c r="G38" s="57"/>
      <c r="H38" s="58"/>
      <c r="I38" s="59"/>
      <c r="J38" s="43"/>
      <c r="K38" s="44"/>
      <c r="L38" s="45"/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30.981818181818184</v>
      </c>
      <c r="J40" s="70">
        <f t="shared" ref="J40:L40" si="4">AVERAGE(J11:J39)</f>
        <v>15.42979797979798</v>
      </c>
      <c r="K40" s="70">
        <f t="shared" si="4"/>
        <v>12.382727272727273</v>
      </c>
      <c r="L40" s="70">
        <f t="shared" si="4"/>
        <v>12.525454545454545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9" sqref="D49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66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67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84000</v>
      </c>
      <c r="F15" s="40">
        <v>135</v>
      </c>
      <c r="G15" s="40">
        <v>9</v>
      </c>
      <c r="H15" s="41">
        <v>1600</v>
      </c>
      <c r="I15" s="42">
        <v>28</v>
      </c>
      <c r="J15" s="43">
        <f t="shared" ref="J15:J38" si="1">(H15*10/(F15*G15))</f>
        <v>13.168724279835391</v>
      </c>
      <c r="K15" s="44">
        <f t="shared" ref="K15:K38" si="2">ROUND(J15*(1-((I15-14)/86)),2)</f>
        <v>11.02</v>
      </c>
      <c r="L15" s="45">
        <f t="shared" ref="L15:L38" si="3">ROUND(J15*(1-((I15-15)/85)),2)</f>
        <v>11.15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/>
      <c r="F22" s="40"/>
      <c r="G22" s="40"/>
      <c r="H22" s="41"/>
      <c r="I22" s="42"/>
      <c r="J22" s="43"/>
      <c r="K22" s="44"/>
      <c r="L22" s="45"/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84000</v>
      </c>
      <c r="F23" s="40">
        <v>135</v>
      </c>
      <c r="G23" s="40">
        <v>9</v>
      </c>
      <c r="H23" s="41">
        <v>1700</v>
      </c>
      <c r="I23" s="42">
        <v>29.2</v>
      </c>
      <c r="J23" s="43">
        <f t="shared" si="1"/>
        <v>13.991769547325102</v>
      </c>
      <c r="K23" s="44">
        <f t="shared" si="2"/>
        <v>11.52</v>
      </c>
      <c r="L23" s="45">
        <f t="shared" si="3"/>
        <v>11.65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85000</v>
      </c>
      <c r="F25" s="40">
        <v>135</v>
      </c>
      <c r="G25" s="40">
        <v>9</v>
      </c>
      <c r="H25" s="41">
        <v>1819</v>
      </c>
      <c r="I25" s="42">
        <v>24.2</v>
      </c>
      <c r="J25" s="43">
        <f t="shared" si="1"/>
        <v>14.97119341563786</v>
      </c>
      <c r="K25" s="44">
        <f t="shared" si="2"/>
        <v>13.2</v>
      </c>
      <c r="L25" s="45">
        <f t="shared" si="3"/>
        <v>13.35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85000</v>
      </c>
      <c r="F26" s="40">
        <v>135</v>
      </c>
      <c r="G26" s="40">
        <v>9</v>
      </c>
      <c r="H26" s="41">
        <v>1678</v>
      </c>
      <c r="I26" s="42">
        <v>23.5</v>
      </c>
      <c r="J26" s="43">
        <f t="shared" si="1"/>
        <v>13.810699588477366</v>
      </c>
      <c r="K26" s="44">
        <f t="shared" si="2"/>
        <v>12.29</v>
      </c>
      <c r="L26" s="45">
        <f t="shared" si="3"/>
        <v>12.43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71"/>
      <c r="F28" s="40"/>
      <c r="G28" s="40"/>
      <c r="H28" s="41"/>
      <c r="I28" s="42"/>
      <c r="J28" s="43"/>
      <c r="K28" s="44"/>
      <c r="L28" s="45"/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84000</v>
      </c>
      <c r="F30" s="40">
        <v>135</v>
      </c>
      <c r="G30" s="40">
        <v>9</v>
      </c>
      <c r="H30" s="41">
        <v>1658</v>
      </c>
      <c r="I30" s="42">
        <v>24.8</v>
      </c>
      <c r="J30" s="43">
        <f t="shared" si="1"/>
        <v>13.646090534979423</v>
      </c>
      <c r="K30" s="44">
        <f t="shared" si="2"/>
        <v>11.93</v>
      </c>
      <c r="L30" s="45">
        <f t="shared" si="3"/>
        <v>12.07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83000</v>
      </c>
      <c r="F32" s="40">
        <v>135</v>
      </c>
      <c r="G32" s="40">
        <v>9</v>
      </c>
      <c r="H32" s="41">
        <v>1692</v>
      </c>
      <c r="I32" s="42">
        <v>22</v>
      </c>
      <c r="J32" s="43">
        <f t="shared" si="1"/>
        <v>13.925925925925926</v>
      </c>
      <c r="K32" s="44">
        <f t="shared" si="2"/>
        <v>12.63</v>
      </c>
      <c r="L32" s="45">
        <f t="shared" si="3"/>
        <v>12.78</v>
      </c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54">
        <v>85000</v>
      </c>
      <c r="F34" s="40">
        <v>135</v>
      </c>
      <c r="G34" s="40">
        <v>9</v>
      </c>
      <c r="H34" s="41">
        <v>1730</v>
      </c>
      <c r="I34" s="42">
        <v>24.5</v>
      </c>
      <c r="J34" s="43">
        <f t="shared" si="1"/>
        <v>14.238683127572017</v>
      </c>
      <c r="K34" s="44">
        <f t="shared" si="2"/>
        <v>12.5</v>
      </c>
      <c r="L34" s="45">
        <f t="shared" si="3"/>
        <v>12.65</v>
      </c>
    </row>
    <row r="35" spans="3:12" ht="15">
      <c r="C35" s="51">
        <v>25</v>
      </c>
      <c r="D35" s="53" t="s">
        <v>51</v>
      </c>
      <c r="E35" s="54">
        <v>85000</v>
      </c>
      <c r="F35" s="40">
        <v>135</v>
      </c>
      <c r="G35" s="40">
        <v>9</v>
      </c>
      <c r="H35" s="41">
        <v>1783</v>
      </c>
      <c r="I35" s="42">
        <v>24</v>
      </c>
      <c r="J35" s="43">
        <f t="shared" si="1"/>
        <v>14.674897119341564</v>
      </c>
      <c r="K35" s="44">
        <f t="shared" si="2"/>
        <v>12.97</v>
      </c>
      <c r="L35" s="45">
        <f t="shared" si="3"/>
        <v>13.12</v>
      </c>
    </row>
    <row r="36" spans="3:12" ht="15">
      <c r="C36" s="51">
        <v>26</v>
      </c>
      <c r="D36" s="55" t="s">
        <v>52</v>
      </c>
      <c r="E36" s="54"/>
      <c r="F36" s="40"/>
      <c r="G36" s="40"/>
      <c r="H36" s="41"/>
      <c r="I36" s="42"/>
      <c r="J36" s="43"/>
      <c r="K36" s="44"/>
      <c r="L36" s="45"/>
    </row>
    <row r="37" spans="3:12" ht="15">
      <c r="C37" s="51">
        <v>27</v>
      </c>
      <c r="D37" s="53" t="s">
        <v>53</v>
      </c>
      <c r="E37" s="39">
        <v>84000</v>
      </c>
      <c r="F37" s="40">
        <v>135</v>
      </c>
      <c r="G37" s="40">
        <v>9</v>
      </c>
      <c r="H37" s="41">
        <v>1815</v>
      </c>
      <c r="I37" s="42">
        <v>30</v>
      </c>
      <c r="J37" s="43">
        <f t="shared" si="1"/>
        <v>14.938271604938272</v>
      </c>
      <c r="K37" s="44">
        <f t="shared" si="2"/>
        <v>12.16</v>
      </c>
      <c r="L37" s="45">
        <f t="shared" si="3"/>
        <v>12.3</v>
      </c>
    </row>
    <row r="38" spans="3:12" ht="15">
      <c r="C38" s="51">
        <v>28</v>
      </c>
      <c r="D38" s="55" t="s">
        <v>54</v>
      </c>
      <c r="E38" s="39">
        <v>84000</v>
      </c>
      <c r="F38" s="40">
        <v>135</v>
      </c>
      <c r="G38" s="40">
        <v>9</v>
      </c>
      <c r="H38" s="41">
        <v>1450</v>
      </c>
      <c r="I38" s="42">
        <v>28.8</v>
      </c>
      <c r="J38" s="43">
        <f t="shared" si="1"/>
        <v>11.934156378600823</v>
      </c>
      <c r="K38" s="44">
        <f t="shared" si="2"/>
        <v>9.8800000000000008</v>
      </c>
      <c r="L38" s="45">
        <f t="shared" si="3"/>
        <v>10</v>
      </c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25.9</v>
      </c>
      <c r="J40" s="70">
        <f t="shared" ref="J40:L40" si="4">AVERAGE(J11:J39)</f>
        <v>13.930041152263374</v>
      </c>
      <c r="K40" s="70">
        <f t="shared" si="4"/>
        <v>12.009999999999998</v>
      </c>
      <c r="L40" s="70">
        <f t="shared" si="4"/>
        <v>12.15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9" sqref="D49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68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 t="s">
        <v>69</v>
      </c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87000</v>
      </c>
      <c r="F15" s="40">
        <v>300</v>
      </c>
      <c r="G15" s="40">
        <v>9</v>
      </c>
      <c r="H15" s="41">
        <v>2980</v>
      </c>
      <c r="I15" s="42">
        <v>25</v>
      </c>
      <c r="J15" s="43">
        <f t="shared" ref="J15:J38" si="1">(H15*10/(F15*G15))</f>
        <v>11.037037037037036</v>
      </c>
      <c r="K15" s="44">
        <f t="shared" ref="K15:K38" si="2">ROUND(J15*(1-((I15-14)/86)),2)</f>
        <v>9.6300000000000008</v>
      </c>
      <c r="L15" s="45">
        <f t="shared" ref="L15:L38" si="3">ROUND(J15*(1-((I15-15)/85)),2)</f>
        <v>9.74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>
        <v>87000</v>
      </c>
      <c r="F22" s="40">
        <v>300</v>
      </c>
      <c r="G22" s="40">
        <v>9</v>
      </c>
      <c r="H22" s="41">
        <v>3872</v>
      </c>
      <c r="I22" s="42">
        <v>28.1</v>
      </c>
      <c r="J22" s="43">
        <f t="shared" si="1"/>
        <v>14.34074074074074</v>
      </c>
      <c r="K22" s="44">
        <f t="shared" si="2"/>
        <v>11.99</v>
      </c>
      <c r="L22" s="45">
        <f t="shared" si="3"/>
        <v>12.13</v>
      </c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88000</v>
      </c>
      <c r="F23" s="40">
        <v>300</v>
      </c>
      <c r="G23" s="40">
        <v>9</v>
      </c>
      <c r="H23" s="41">
        <v>3790</v>
      </c>
      <c r="I23" s="42">
        <v>27.8</v>
      </c>
      <c r="J23" s="43">
        <f t="shared" si="1"/>
        <v>14.037037037037036</v>
      </c>
      <c r="K23" s="44">
        <f t="shared" si="2"/>
        <v>11.78</v>
      </c>
      <c r="L23" s="45">
        <f t="shared" si="3"/>
        <v>11.92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87000</v>
      </c>
      <c r="F25" s="40">
        <v>300</v>
      </c>
      <c r="G25" s="40">
        <v>9</v>
      </c>
      <c r="H25" s="41">
        <v>4112</v>
      </c>
      <c r="I25" s="42">
        <v>25</v>
      </c>
      <c r="J25" s="43">
        <f t="shared" si="1"/>
        <v>15.229629629629629</v>
      </c>
      <c r="K25" s="44">
        <f t="shared" si="2"/>
        <v>13.28</v>
      </c>
      <c r="L25" s="45">
        <f t="shared" si="3"/>
        <v>13.44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88000</v>
      </c>
      <c r="F26" s="40">
        <v>300</v>
      </c>
      <c r="G26" s="40">
        <v>9</v>
      </c>
      <c r="H26" s="41">
        <v>4315</v>
      </c>
      <c r="I26" s="42">
        <v>25.8</v>
      </c>
      <c r="J26" s="43">
        <f t="shared" si="1"/>
        <v>15.981481481481481</v>
      </c>
      <c r="K26" s="44">
        <f t="shared" si="2"/>
        <v>13.79</v>
      </c>
      <c r="L26" s="45">
        <f t="shared" si="3"/>
        <v>13.95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71">
        <v>86000</v>
      </c>
      <c r="F28" s="40">
        <v>300</v>
      </c>
      <c r="G28" s="40">
        <v>9</v>
      </c>
      <c r="H28" s="41">
        <v>3390</v>
      </c>
      <c r="I28" s="42">
        <v>24.8</v>
      </c>
      <c r="J28" s="43">
        <f t="shared" si="1"/>
        <v>12.555555555555555</v>
      </c>
      <c r="K28" s="44">
        <f t="shared" si="2"/>
        <v>10.98</v>
      </c>
      <c r="L28" s="45">
        <f t="shared" si="3"/>
        <v>11.11</v>
      </c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87000</v>
      </c>
      <c r="F30" s="40">
        <v>300</v>
      </c>
      <c r="G30" s="40">
        <v>9</v>
      </c>
      <c r="H30" s="41">
        <v>3756</v>
      </c>
      <c r="I30" s="42">
        <v>24</v>
      </c>
      <c r="J30" s="43">
        <f t="shared" si="1"/>
        <v>13.911111111111111</v>
      </c>
      <c r="K30" s="44">
        <f t="shared" si="2"/>
        <v>12.29</v>
      </c>
      <c r="L30" s="45">
        <f t="shared" si="3"/>
        <v>12.44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87000</v>
      </c>
      <c r="F32" s="40">
        <v>300</v>
      </c>
      <c r="G32" s="40">
        <v>9</v>
      </c>
      <c r="H32" s="41">
        <v>3398</v>
      </c>
      <c r="I32" s="42">
        <v>25</v>
      </c>
      <c r="J32" s="43">
        <f t="shared" si="1"/>
        <v>12.585185185185185</v>
      </c>
      <c r="K32" s="44">
        <f t="shared" si="2"/>
        <v>10.98</v>
      </c>
      <c r="L32" s="45">
        <f t="shared" si="3"/>
        <v>11.1</v>
      </c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39">
        <v>87000</v>
      </c>
      <c r="F34" s="40">
        <v>300</v>
      </c>
      <c r="G34" s="40">
        <v>9</v>
      </c>
      <c r="H34" s="41">
        <v>4034</v>
      </c>
      <c r="I34" s="42">
        <v>24.2</v>
      </c>
      <c r="J34" s="43">
        <f t="shared" si="1"/>
        <v>14.940740740740742</v>
      </c>
      <c r="K34" s="44">
        <f t="shared" si="2"/>
        <v>13.17</v>
      </c>
      <c r="L34" s="45">
        <f t="shared" si="3"/>
        <v>13.32</v>
      </c>
    </row>
    <row r="35" spans="3:12" ht="15">
      <c r="C35" s="51">
        <v>25</v>
      </c>
      <c r="D35" s="53" t="s">
        <v>51</v>
      </c>
      <c r="E35" s="39">
        <v>88000</v>
      </c>
      <c r="F35" s="40">
        <v>300</v>
      </c>
      <c r="G35" s="40">
        <v>9</v>
      </c>
      <c r="H35" s="41">
        <v>3895</v>
      </c>
      <c r="I35" s="42">
        <v>24.9</v>
      </c>
      <c r="J35" s="43">
        <f t="shared" si="1"/>
        <v>14.425925925925926</v>
      </c>
      <c r="K35" s="44">
        <f t="shared" si="2"/>
        <v>12.6</v>
      </c>
      <c r="L35" s="45">
        <f t="shared" si="3"/>
        <v>12.75</v>
      </c>
    </row>
    <row r="36" spans="3:12" ht="15">
      <c r="C36" s="51">
        <v>26</v>
      </c>
      <c r="D36" s="55" t="s">
        <v>52</v>
      </c>
      <c r="E36" s="54"/>
      <c r="F36" s="40"/>
      <c r="G36" s="40"/>
      <c r="H36" s="41"/>
      <c r="I36" s="42"/>
      <c r="J36" s="43"/>
      <c r="K36" s="44"/>
      <c r="L36" s="45"/>
    </row>
    <row r="37" spans="3:12" ht="15">
      <c r="C37" s="51">
        <v>27</v>
      </c>
      <c r="D37" s="53" t="s">
        <v>53</v>
      </c>
      <c r="E37" s="54">
        <v>86000</v>
      </c>
      <c r="F37" s="40">
        <v>300</v>
      </c>
      <c r="G37" s="40">
        <v>9</v>
      </c>
      <c r="H37" s="41">
        <v>3745</v>
      </c>
      <c r="I37" s="42">
        <v>26.3</v>
      </c>
      <c r="J37" s="43">
        <f t="shared" si="1"/>
        <v>13.87037037037037</v>
      </c>
      <c r="K37" s="44">
        <f t="shared" si="2"/>
        <v>11.89</v>
      </c>
      <c r="L37" s="45">
        <f t="shared" si="3"/>
        <v>12.03</v>
      </c>
    </row>
    <row r="38" spans="3:12" ht="15">
      <c r="C38" s="51">
        <v>28</v>
      </c>
      <c r="D38" s="55" t="s">
        <v>54</v>
      </c>
      <c r="E38" s="54">
        <v>86000</v>
      </c>
      <c r="F38" s="40">
        <v>300</v>
      </c>
      <c r="G38" s="40">
        <v>9</v>
      </c>
      <c r="H38" s="41">
        <v>4110</v>
      </c>
      <c r="I38" s="42">
        <v>28.9</v>
      </c>
      <c r="J38" s="43">
        <f t="shared" si="1"/>
        <v>15.222222222222221</v>
      </c>
      <c r="K38" s="44">
        <f t="shared" si="2"/>
        <v>12.58</v>
      </c>
      <c r="L38" s="45">
        <f t="shared" si="3"/>
        <v>12.73</v>
      </c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25.816666666666666</v>
      </c>
      <c r="J40" s="70">
        <f t="shared" ref="J40:L40" si="4">AVERAGE(J11:J39)</f>
        <v>14.01141975308642</v>
      </c>
      <c r="K40" s="70">
        <f t="shared" si="4"/>
        <v>12.08</v>
      </c>
      <c r="L40" s="70">
        <f t="shared" si="4"/>
        <v>12.221666666666664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40"/>
  <sheetViews>
    <sheetView showGridLines="0" zoomScale="85" zoomScaleNormal="85" workbookViewId="0">
      <selection activeCell="D49" sqref="D49"/>
    </sheetView>
  </sheetViews>
  <sheetFormatPr defaultRowHeight="12.75"/>
  <cols>
    <col min="1" max="2" width="12.28515625" customWidth="1"/>
    <col min="3" max="3" width="7.28515625" style="1" customWidth="1"/>
    <col min="4" max="4" width="27.5703125" customWidth="1"/>
    <col min="5" max="5" width="12.28515625" customWidth="1"/>
    <col min="6" max="6" width="7" customWidth="1"/>
    <col min="7" max="7" width="7.85546875" customWidth="1"/>
    <col min="8" max="8" width="7.28515625" customWidth="1"/>
    <col min="9" max="9" width="7.85546875" customWidth="1"/>
    <col min="12" max="12" width="9.28515625" customWidth="1"/>
    <col min="13" max="14" width="0.42578125" hidden="1" customWidth="1"/>
  </cols>
  <sheetData>
    <row r="1" spans="1:14" ht="3" customHeight="1"/>
    <row r="2" spans="1:14" ht="1.5" customHeight="1"/>
    <row r="3" spans="1:14" ht="3" hidden="1" customHeight="1"/>
    <row r="4" spans="1:14" hidden="1">
      <c r="K4" s="2"/>
    </row>
    <row r="5" spans="1:14" ht="18">
      <c r="C5" s="3" t="s">
        <v>0</v>
      </c>
    </row>
    <row r="6" spans="1:14" ht="16.5" customHeight="1">
      <c r="C6" s="4" t="s">
        <v>1</v>
      </c>
    </row>
    <row r="7" spans="1:14" ht="9.75" customHeight="1">
      <c r="A7" s="5"/>
    </row>
    <row r="8" spans="1:14" ht="6" customHeight="1" thickBot="1"/>
    <row r="9" spans="1:14" ht="15.75">
      <c r="A9" s="6" t="s">
        <v>70</v>
      </c>
      <c r="C9" s="7"/>
      <c r="D9" s="8" t="s">
        <v>3</v>
      </c>
      <c r="E9" s="8" t="s">
        <v>4</v>
      </c>
      <c r="F9" s="8" t="s">
        <v>5</v>
      </c>
      <c r="G9" s="9" t="s">
        <v>6</v>
      </c>
      <c r="H9" s="8" t="s">
        <v>7</v>
      </c>
      <c r="I9" s="8" t="s">
        <v>8</v>
      </c>
      <c r="J9" s="8" t="s">
        <v>9</v>
      </c>
      <c r="K9" s="8" t="s">
        <v>10</v>
      </c>
      <c r="L9" s="10" t="s">
        <v>10</v>
      </c>
      <c r="M9" s="11" t="s">
        <v>11</v>
      </c>
      <c r="N9" s="12" t="s">
        <v>12</v>
      </c>
    </row>
    <row r="10" spans="1:14" ht="16.5" customHeight="1" thickBot="1">
      <c r="A10" s="6"/>
      <c r="C10" s="13" t="s">
        <v>14</v>
      </c>
      <c r="D10" s="14" t="s">
        <v>15</v>
      </c>
      <c r="E10" s="15" t="s">
        <v>16</v>
      </c>
      <c r="F10" s="14" t="s">
        <v>17</v>
      </c>
      <c r="G10" s="16" t="s">
        <v>18</v>
      </c>
      <c r="H10" s="14" t="s">
        <v>19</v>
      </c>
      <c r="I10" s="17" t="s">
        <v>20</v>
      </c>
      <c r="J10" s="18" t="s">
        <v>21</v>
      </c>
      <c r="K10" s="19" t="s">
        <v>22</v>
      </c>
      <c r="L10" s="20" t="s">
        <v>23</v>
      </c>
      <c r="M10" s="21" t="s">
        <v>24</v>
      </c>
      <c r="N10" s="14" t="s">
        <v>25</v>
      </c>
    </row>
    <row r="11" spans="1:14" s="23" customFormat="1" ht="15.75">
      <c r="A11" s="22"/>
      <c r="C11" s="24">
        <v>1</v>
      </c>
      <c r="D11" s="25" t="s">
        <v>26</v>
      </c>
      <c r="E11" s="26"/>
      <c r="F11" s="27"/>
      <c r="G11" s="28"/>
      <c r="H11" s="29"/>
      <c r="I11" s="30"/>
      <c r="J11" s="31"/>
      <c r="K11" s="32"/>
      <c r="L11" s="33"/>
      <c r="M11" s="34"/>
      <c r="N11" s="35">
        <f t="shared" ref="N11:N32" si="0">M11*10000/3.75</f>
        <v>0</v>
      </c>
    </row>
    <row r="12" spans="1:14" ht="15.75">
      <c r="A12" s="36"/>
      <c r="C12" s="37">
        <v>2</v>
      </c>
      <c r="D12" s="38" t="s">
        <v>27</v>
      </c>
      <c r="E12" s="39"/>
      <c r="F12" s="40"/>
      <c r="G12" s="40"/>
      <c r="H12" s="41"/>
      <c r="I12" s="42"/>
      <c r="J12" s="43"/>
      <c r="K12" s="44"/>
      <c r="L12" s="45"/>
      <c r="M12" s="46"/>
      <c r="N12" s="47">
        <f t="shared" si="0"/>
        <v>0</v>
      </c>
    </row>
    <row r="13" spans="1:14" ht="15">
      <c r="C13" s="37">
        <v>3</v>
      </c>
      <c r="D13" s="48" t="s">
        <v>28</v>
      </c>
      <c r="E13" s="39"/>
      <c r="F13" s="40"/>
      <c r="G13" s="40"/>
      <c r="H13" s="41"/>
      <c r="I13" s="42"/>
      <c r="J13" s="43"/>
      <c r="K13" s="44"/>
      <c r="L13" s="45"/>
      <c r="M13" s="46"/>
      <c r="N13" s="47">
        <f t="shared" si="0"/>
        <v>0</v>
      </c>
    </row>
    <row r="14" spans="1:14" ht="15">
      <c r="C14" s="49">
        <v>4</v>
      </c>
      <c r="D14" s="48" t="s">
        <v>29</v>
      </c>
      <c r="E14" s="39"/>
      <c r="F14" s="40"/>
      <c r="G14" s="40"/>
      <c r="H14" s="41"/>
      <c r="I14" s="42"/>
      <c r="J14" s="43"/>
      <c r="K14" s="44"/>
      <c r="L14" s="45"/>
      <c r="M14" s="11"/>
      <c r="N14" s="50">
        <f t="shared" si="0"/>
        <v>0</v>
      </c>
    </row>
    <row r="15" spans="1:14" ht="15">
      <c r="C15" s="49">
        <v>5</v>
      </c>
      <c r="D15" s="48" t="s">
        <v>30</v>
      </c>
      <c r="E15" s="39">
        <v>84000</v>
      </c>
      <c r="F15" s="40">
        <v>430</v>
      </c>
      <c r="G15" s="40">
        <v>9</v>
      </c>
      <c r="H15" s="41">
        <v>5060</v>
      </c>
      <c r="I15" s="42">
        <v>29</v>
      </c>
      <c r="J15" s="43">
        <f t="shared" ref="J15:J38" si="1">(H15*10/(F15*G15))</f>
        <v>13.074935400516797</v>
      </c>
      <c r="K15" s="44">
        <f t="shared" ref="K15:K38" si="2">ROUND(J15*(1-((I15-14)/86)),2)</f>
        <v>10.79</v>
      </c>
      <c r="L15" s="45">
        <f t="shared" ref="L15:L38" si="3">ROUND(J15*(1-((I15-15)/85)),2)</f>
        <v>10.92</v>
      </c>
      <c r="M15" s="11"/>
      <c r="N15" s="50">
        <f t="shared" si="0"/>
        <v>0</v>
      </c>
    </row>
    <row r="16" spans="1:14" ht="15">
      <c r="C16" s="49">
        <v>6</v>
      </c>
      <c r="D16" s="48" t="s">
        <v>31</v>
      </c>
      <c r="E16" s="39"/>
      <c r="F16" s="40"/>
      <c r="G16" s="40"/>
      <c r="H16" s="41"/>
      <c r="I16" s="42"/>
      <c r="J16" s="43"/>
      <c r="K16" s="44"/>
      <c r="L16" s="45"/>
      <c r="M16" s="11"/>
      <c r="N16" s="50">
        <f t="shared" si="0"/>
        <v>0</v>
      </c>
    </row>
    <row r="17" spans="3:15" ht="15">
      <c r="C17" s="49">
        <v>7</v>
      </c>
      <c r="D17" s="38" t="s">
        <v>32</v>
      </c>
      <c r="E17" s="39"/>
      <c r="F17" s="40"/>
      <c r="G17" s="40"/>
      <c r="H17" s="41"/>
      <c r="I17" s="42"/>
      <c r="J17" s="43"/>
      <c r="K17" s="44"/>
      <c r="L17" s="45"/>
      <c r="M17" s="11"/>
      <c r="N17" s="50">
        <f t="shared" si="0"/>
        <v>0</v>
      </c>
    </row>
    <row r="18" spans="3:15" ht="15">
      <c r="C18" s="49">
        <v>8</v>
      </c>
      <c r="D18" s="48" t="s">
        <v>33</v>
      </c>
      <c r="E18" s="39"/>
      <c r="F18" s="40"/>
      <c r="G18" s="40"/>
      <c r="H18" s="41"/>
      <c r="I18" s="42"/>
      <c r="J18" s="43"/>
      <c r="K18" s="44"/>
      <c r="L18" s="45"/>
      <c r="M18" s="11"/>
      <c r="N18" s="50">
        <f t="shared" si="0"/>
        <v>0</v>
      </c>
    </row>
    <row r="19" spans="3:15" ht="15">
      <c r="C19" s="49">
        <v>9</v>
      </c>
      <c r="D19" s="38" t="s">
        <v>34</v>
      </c>
      <c r="E19" s="39"/>
      <c r="F19" s="40"/>
      <c r="G19" s="40"/>
      <c r="H19" s="41"/>
      <c r="I19" s="42"/>
      <c r="J19" s="43"/>
      <c r="K19" s="44"/>
      <c r="L19" s="45"/>
      <c r="M19" s="11"/>
      <c r="N19" s="50">
        <f t="shared" si="0"/>
        <v>0</v>
      </c>
    </row>
    <row r="20" spans="3:15" ht="15">
      <c r="C20" s="49">
        <v>10</v>
      </c>
      <c r="D20" s="38" t="s">
        <v>35</v>
      </c>
      <c r="E20" s="39"/>
      <c r="F20" s="40"/>
      <c r="G20" s="40"/>
      <c r="H20" s="41"/>
      <c r="I20" s="42"/>
      <c r="J20" s="43"/>
      <c r="K20" s="44"/>
      <c r="L20" s="45"/>
      <c r="M20" s="11"/>
      <c r="N20" s="50">
        <f t="shared" si="0"/>
        <v>0</v>
      </c>
    </row>
    <row r="21" spans="3:15" ht="15">
      <c r="C21" s="49">
        <v>11</v>
      </c>
      <c r="D21" s="38" t="s">
        <v>36</v>
      </c>
      <c r="E21" s="39"/>
      <c r="F21" s="40"/>
      <c r="G21" s="40"/>
      <c r="H21" s="41"/>
      <c r="I21" s="42"/>
      <c r="J21" s="43"/>
      <c r="K21" s="44"/>
      <c r="L21" s="45"/>
      <c r="M21" s="11"/>
      <c r="N21" s="50">
        <f t="shared" si="0"/>
        <v>0</v>
      </c>
    </row>
    <row r="22" spans="3:15" ht="15">
      <c r="C22" s="49">
        <v>12</v>
      </c>
      <c r="D22" s="38" t="s">
        <v>37</v>
      </c>
      <c r="E22" s="39"/>
      <c r="F22" s="40"/>
      <c r="G22" s="40"/>
      <c r="H22" s="41"/>
      <c r="I22" s="42"/>
      <c r="J22" s="43"/>
      <c r="K22" s="44"/>
      <c r="L22" s="45"/>
      <c r="M22" s="11"/>
      <c r="N22" s="50">
        <f t="shared" si="0"/>
        <v>0</v>
      </c>
    </row>
    <row r="23" spans="3:15" ht="15">
      <c r="C23" s="49">
        <v>13</v>
      </c>
      <c r="D23" s="38" t="s">
        <v>38</v>
      </c>
      <c r="E23" s="39">
        <v>84000</v>
      </c>
      <c r="F23" s="40">
        <v>430</v>
      </c>
      <c r="G23" s="40">
        <v>9</v>
      </c>
      <c r="H23" s="41">
        <v>5380</v>
      </c>
      <c r="I23" s="42">
        <v>31</v>
      </c>
      <c r="J23" s="43">
        <f t="shared" si="1"/>
        <v>13.901808785529715</v>
      </c>
      <c r="K23" s="44">
        <f t="shared" si="2"/>
        <v>11.15</v>
      </c>
      <c r="L23" s="45">
        <f t="shared" si="3"/>
        <v>11.28</v>
      </c>
      <c r="M23" s="11"/>
      <c r="N23" s="50">
        <f t="shared" si="0"/>
        <v>0</v>
      </c>
    </row>
    <row r="24" spans="3:15" ht="15">
      <c r="C24" s="49">
        <v>14</v>
      </c>
      <c r="D24" s="38" t="s">
        <v>39</v>
      </c>
      <c r="E24" s="39"/>
      <c r="F24" s="40"/>
      <c r="G24" s="40"/>
      <c r="H24" s="41"/>
      <c r="I24" s="42"/>
      <c r="J24" s="43"/>
      <c r="K24" s="44"/>
      <c r="L24" s="45"/>
      <c r="M24" s="11"/>
      <c r="N24" s="50">
        <f t="shared" si="0"/>
        <v>0</v>
      </c>
    </row>
    <row r="25" spans="3:15" ht="15">
      <c r="C25" s="49">
        <v>15</v>
      </c>
      <c r="D25" s="38" t="s">
        <v>40</v>
      </c>
      <c r="E25" s="39">
        <v>84000</v>
      </c>
      <c r="F25" s="40">
        <v>430</v>
      </c>
      <c r="G25" s="40">
        <v>9</v>
      </c>
      <c r="H25" s="41">
        <v>6065</v>
      </c>
      <c r="I25" s="42">
        <v>29.4</v>
      </c>
      <c r="J25" s="43">
        <f t="shared" si="1"/>
        <v>15.671834625322997</v>
      </c>
      <c r="K25" s="44">
        <f t="shared" si="2"/>
        <v>12.87</v>
      </c>
      <c r="L25" s="45">
        <f t="shared" si="3"/>
        <v>13.02</v>
      </c>
      <c r="M25" s="11"/>
      <c r="N25" s="50">
        <f t="shared" si="0"/>
        <v>0</v>
      </c>
    </row>
    <row r="26" spans="3:15" ht="15">
      <c r="C26" s="49">
        <v>16</v>
      </c>
      <c r="D26" s="38" t="s">
        <v>41</v>
      </c>
      <c r="E26" s="39">
        <v>84000</v>
      </c>
      <c r="F26" s="40">
        <v>430</v>
      </c>
      <c r="G26" s="40">
        <v>9</v>
      </c>
      <c r="H26" s="41">
        <v>5945</v>
      </c>
      <c r="I26" s="42">
        <v>29.8</v>
      </c>
      <c r="J26" s="43">
        <f t="shared" si="1"/>
        <v>15.361757105943152</v>
      </c>
      <c r="K26" s="44">
        <f t="shared" si="2"/>
        <v>12.54</v>
      </c>
      <c r="L26" s="45">
        <f t="shared" si="3"/>
        <v>12.69</v>
      </c>
      <c r="M26" s="11"/>
      <c r="N26" s="50">
        <f t="shared" si="0"/>
        <v>0</v>
      </c>
    </row>
    <row r="27" spans="3:15" ht="15">
      <c r="C27" s="49">
        <v>17</v>
      </c>
      <c r="D27" s="38" t="s">
        <v>42</v>
      </c>
      <c r="E27" s="39"/>
      <c r="F27" s="40"/>
      <c r="G27" s="40"/>
      <c r="H27" s="41"/>
      <c r="I27" s="42"/>
      <c r="J27" s="43"/>
      <c r="K27" s="44"/>
      <c r="L27" s="45"/>
      <c r="M27" s="11"/>
      <c r="N27" s="50">
        <f t="shared" si="0"/>
        <v>0</v>
      </c>
    </row>
    <row r="28" spans="3:15" ht="15">
      <c r="C28" s="49">
        <v>18</v>
      </c>
      <c r="D28" s="38" t="s">
        <v>43</v>
      </c>
      <c r="E28" s="71"/>
      <c r="F28" s="40"/>
      <c r="G28" s="40"/>
      <c r="H28" s="41"/>
      <c r="I28" s="42"/>
      <c r="J28" s="43"/>
      <c r="K28" s="44"/>
      <c r="L28" s="45"/>
      <c r="M28" s="11"/>
      <c r="N28" s="50">
        <f t="shared" si="0"/>
        <v>0</v>
      </c>
    </row>
    <row r="29" spans="3:15" ht="15">
      <c r="C29" s="49">
        <v>19</v>
      </c>
      <c r="D29" s="38" t="s">
        <v>44</v>
      </c>
      <c r="E29" s="39"/>
      <c r="F29" s="40"/>
      <c r="G29" s="40"/>
      <c r="H29" s="41"/>
      <c r="I29" s="42"/>
      <c r="J29" s="43"/>
      <c r="K29" s="44"/>
      <c r="L29" s="45"/>
      <c r="M29" s="11"/>
      <c r="N29" s="50">
        <f t="shared" si="0"/>
        <v>0</v>
      </c>
    </row>
    <row r="30" spans="3:15" ht="15">
      <c r="C30" s="49">
        <v>20</v>
      </c>
      <c r="D30" s="38" t="s">
        <v>45</v>
      </c>
      <c r="E30" s="39">
        <v>85000</v>
      </c>
      <c r="F30" s="40">
        <v>432</v>
      </c>
      <c r="G30" s="40">
        <v>9</v>
      </c>
      <c r="H30" s="41">
        <v>5600</v>
      </c>
      <c r="I30" s="42">
        <v>28.8</v>
      </c>
      <c r="J30" s="43">
        <f t="shared" si="1"/>
        <v>14.403292181069959</v>
      </c>
      <c r="K30" s="44">
        <f t="shared" si="2"/>
        <v>11.92</v>
      </c>
      <c r="L30" s="45">
        <f t="shared" si="3"/>
        <v>12.06</v>
      </c>
      <c r="M30" s="11"/>
      <c r="N30" s="50">
        <f t="shared" si="0"/>
        <v>0</v>
      </c>
      <c r="O30" t="s">
        <v>46</v>
      </c>
    </row>
    <row r="31" spans="3:15" ht="15">
      <c r="C31" s="49">
        <v>21</v>
      </c>
      <c r="D31" s="38" t="s">
        <v>47</v>
      </c>
      <c r="E31" s="39"/>
      <c r="F31" s="40"/>
      <c r="G31" s="40"/>
      <c r="H31" s="41"/>
      <c r="I31" s="42"/>
      <c r="J31" s="43"/>
      <c r="K31" s="44"/>
      <c r="L31" s="45"/>
      <c r="M31" s="11"/>
      <c r="N31" s="50">
        <f t="shared" si="0"/>
        <v>0</v>
      </c>
    </row>
    <row r="32" spans="3:15" ht="15">
      <c r="C32" s="49">
        <v>22</v>
      </c>
      <c r="D32" s="48" t="s">
        <v>48</v>
      </c>
      <c r="E32" s="39">
        <v>84000</v>
      </c>
      <c r="F32" s="40">
        <v>432</v>
      </c>
      <c r="G32" s="40">
        <v>9</v>
      </c>
      <c r="H32" s="41">
        <v>5660</v>
      </c>
      <c r="I32" s="42">
        <v>29.9</v>
      </c>
      <c r="J32" s="43">
        <f t="shared" si="1"/>
        <v>14.557613168724281</v>
      </c>
      <c r="K32" s="44">
        <f t="shared" si="2"/>
        <v>11.87</v>
      </c>
      <c r="L32" s="45">
        <f t="shared" si="3"/>
        <v>12.01</v>
      </c>
      <c r="M32" s="11"/>
      <c r="N32" s="50">
        <f t="shared" si="0"/>
        <v>0</v>
      </c>
    </row>
    <row r="33" spans="3:12" ht="15">
      <c r="C33" s="51">
        <v>23</v>
      </c>
      <c r="D33" s="38" t="s">
        <v>49</v>
      </c>
      <c r="E33" s="39"/>
      <c r="F33" s="40"/>
      <c r="G33" s="40"/>
      <c r="H33" s="41"/>
      <c r="I33" s="42"/>
      <c r="J33" s="43"/>
      <c r="K33" s="44"/>
      <c r="L33" s="45"/>
    </row>
    <row r="34" spans="3:12" ht="15">
      <c r="C34" s="51">
        <v>24</v>
      </c>
      <c r="D34" s="52" t="s">
        <v>50</v>
      </c>
      <c r="E34" s="39">
        <v>84000</v>
      </c>
      <c r="F34" s="40">
        <v>432</v>
      </c>
      <c r="G34" s="40">
        <v>9</v>
      </c>
      <c r="H34" s="41">
        <v>6390</v>
      </c>
      <c r="I34" s="42">
        <v>31</v>
      </c>
      <c r="J34" s="43">
        <f t="shared" si="1"/>
        <v>16.435185185185187</v>
      </c>
      <c r="K34" s="44">
        <f t="shared" si="2"/>
        <v>13.19</v>
      </c>
      <c r="L34" s="45">
        <f t="shared" si="3"/>
        <v>13.34</v>
      </c>
    </row>
    <row r="35" spans="3:12" ht="15">
      <c r="C35" s="51">
        <v>25</v>
      </c>
      <c r="D35" s="53" t="s">
        <v>51</v>
      </c>
      <c r="E35" s="39">
        <v>85000</v>
      </c>
      <c r="F35" s="40">
        <v>432</v>
      </c>
      <c r="G35" s="40">
        <v>9</v>
      </c>
      <c r="H35" s="41">
        <v>5685</v>
      </c>
      <c r="I35" s="42">
        <v>28.7</v>
      </c>
      <c r="J35" s="43">
        <f t="shared" si="1"/>
        <v>14.621913580246913</v>
      </c>
      <c r="K35" s="44">
        <f t="shared" si="2"/>
        <v>12.12</v>
      </c>
      <c r="L35" s="45">
        <f t="shared" si="3"/>
        <v>12.27</v>
      </c>
    </row>
    <row r="36" spans="3:12" ht="15">
      <c r="C36" s="51">
        <v>26</v>
      </c>
      <c r="D36" s="55" t="s">
        <v>52</v>
      </c>
      <c r="E36" s="39">
        <v>85000</v>
      </c>
      <c r="F36" s="40">
        <v>434</v>
      </c>
      <c r="G36" s="40">
        <v>9</v>
      </c>
      <c r="H36" s="41">
        <v>6050</v>
      </c>
      <c r="I36" s="42">
        <v>30</v>
      </c>
      <c r="J36" s="43">
        <f t="shared" si="1"/>
        <v>15.488991295442908</v>
      </c>
      <c r="K36" s="44">
        <f t="shared" si="2"/>
        <v>12.61</v>
      </c>
      <c r="L36" s="45">
        <f t="shared" si="3"/>
        <v>12.76</v>
      </c>
    </row>
    <row r="37" spans="3:12" ht="15">
      <c r="C37" s="51">
        <v>27</v>
      </c>
      <c r="D37" s="53" t="s">
        <v>53</v>
      </c>
      <c r="E37" s="54">
        <v>83000</v>
      </c>
      <c r="F37" s="40">
        <v>434</v>
      </c>
      <c r="G37" s="40">
        <v>9</v>
      </c>
      <c r="H37" s="41">
        <v>6480</v>
      </c>
      <c r="I37" s="42">
        <v>34</v>
      </c>
      <c r="J37" s="43">
        <f t="shared" si="1"/>
        <v>16.589861751152075</v>
      </c>
      <c r="K37" s="44">
        <f t="shared" si="2"/>
        <v>12.73</v>
      </c>
      <c r="L37" s="45">
        <f t="shared" si="3"/>
        <v>12.88</v>
      </c>
    </row>
    <row r="38" spans="3:12" ht="15">
      <c r="C38" s="51">
        <v>28</v>
      </c>
      <c r="D38" s="55" t="s">
        <v>54</v>
      </c>
      <c r="E38" s="39">
        <v>85000</v>
      </c>
      <c r="F38" s="40">
        <v>434</v>
      </c>
      <c r="G38" s="40">
        <v>9</v>
      </c>
      <c r="H38" s="41">
        <v>6285</v>
      </c>
      <c r="I38" s="42">
        <v>33</v>
      </c>
      <c r="J38" s="43">
        <f t="shared" si="1"/>
        <v>16.090629800307219</v>
      </c>
      <c r="K38" s="44">
        <f t="shared" si="2"/>
        <v>12.54</v>
      </c>
      <c r="L38" s="45">
        <f t="shared" si="3"/>
        <v>12.68</v>
      </c>
    </row>
    <row r="39" spans="3:12" ht="15.75" thickBot="1">
      <c r="C39" s="60">
        <v>29</v>
      </c>
      <c r="D39" s="61" t="s">
        <v>55</v>
      </c>
      <c r="E39" s="62"/>
      <c r="F39" s="63"/>
      <c r="G39" s="63"/>
      <c r="H39" s="64"/>
      <c r="I39" s="65"/>
      <c r="J39" s="66"/>
      <c r="K39" s="67"/>
      <c r="L39" s="68"/>
    </row>
    <row r="40" spans="3:12">
      <c r="G40" s="69" t="s">
        <v>56</v>
      </c>
      <c r="H40" s="69"/>
      <c r="I40" s="70">
        <f>AVERAGE(I11:I39)</f>
        <v>30.418181818181822</v>
      </c>
      <c r="J40" s="70">
        <f t="shared" ref="J40:L40" si="4">AVERAGE(J11:J39)</f>
        <v>15.108892989040111</v>
      </c>
      <c r="K40" s="70">
        <f t="shared" si="4"/>
        <v>12.211818181818183</v>
      </c>
      <c r="L40" s="70">
        <f t="shared" si="4"/>
        <v>12.355454545454545</v>
      </c>
    </row>
  </sheetData>
  <printOptions gridLinesSet="0"/>
  <pageMargins left="0.74803149606299213" right="0.74803149606299213" top="0.98425196850393704" bottom="0.98425196850393704" header="0.5" footer="0.5"/>
  <pageSetup paperSize="9" scale="82" orientation="landscape" horizontalDpi="300" verticalDpi="300" r:id="rId1"/>
  <headerFooter alignWithMargins="0">
    <oddHeader>&amp;F</oddHeader>
    <oddFooter>Strona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46</vt:i4>
      </vt:variant>
    </vt:vector>
  </HeadingPairs>
  <TitlesOfParts>
    <vt:vector size="46" baseType="lpstr">
      <vt:lpstr>11-ISO-ZIARNO-SYNOWIEC</vt:lpstr>
      <vt:lpstr>11-ISO-ZIARNO-MRÓZM</vt:lpstr>
      <vt:lpstr>11-ISO-ZIARNO-SKORUPSKI</vt:lpstr>
      <vt:lpstr>11-ISO-ZIARNO-ŚWITAŁA</vt:lpstr>
      <vt:lpstr>11-ISO-ZIARNO-JACHIMOWSKI</vt:lpstr>
      <vt:lpstr>11-ISO-ZIARNO-DAUCK</vt:lpstr>
      <vt:lpstr>11-ISO-ZIARNO-RSP RADZIKÓW</vt:lpstr>
      <vt:lpstr>11-ISO-ZIARNO-ŁABUDA</vt:lpstr>
      <vt:lpstr>11-ISO-ZIARNO-RSP OŁAWA</vt:lpstr>
      <vt:lpstr>11-ISO-ZIARNO-NACHODKA</vt:lpstr>
      <vt:lpstr>11-ISO-ZIARNO-Średnie-D.SLĄ</vt:lpstr>
      <vt:lpstr>11-ISO-ZIARNO-Grafik-D.ŚLĄ</vt:lpstr>
      <vt:lpstr>11-ISO-ZIARNO-RSPWILAMOWA</vt:lpstr>
      <vt:lpstr>11-ISO-ZIARNO-BĄK</vt:lpstr>
      <vt:lpstr>11-ISO-ZIARNO-RAPEX</vt:lpstr>
      <vt:lpstr>11-ISO-ZIARNO-AGROAS</vt:lpstr>
      <vt:lpstr>11-ISO-ZIARNO-BUJAKÓW</vt:lpstr>
      <vt:lpstr>11-ISO-ZIARNO-KOSMOL</vt:lpstr>
      <vt:lpstr>11-ISO-ZIARNO-CIUPKA</vt:lpstr>
      <vt:lpstr>11-ISO-ZIARNO-CIMAŁA</vt:lpstr>
      <vt:lpstr>11-ISO-ZIARNO-KSIĘŻY LAS</vt:lpstr>
      <vt:lpstr>11-ISO-ZIARNO-BŁASZCZYK</vt:lpstr>
      <vt:lpstr>11-ISO-ZIARNO-POŚPIECH</vt:lpstr>
      <vt:lpstr>11-ISO-ZIARNO-LIS</vt:lpstr>
      <vt:lpstr>11-ISO-ZIARNO-CHEŁMNO</vt:lpstr>
      <vt:lpstr>11-ISO-ZIARNO-JAMY</vt:lpstr>
      <vt:lpstr>11-ISO-ZIARNO-ROZENBERG</vt:lpstr>
      <vt:lpstr>11-ISO-ZIARNO-BŁASZCZYKJAN</vt:lpstr>
      <vt:lpstr>11-ISO-ZIARNO-WORWĄG</vt:lpstr>
      <vt:lpstr>11-ISO-ZIARNO-CZECH</vt:lpstr>
      <vt:lpstr>11-ISO-ZIARNO-BYTOMSKI</vt:lpstr>
      <vt:lpstr>11-ISO-ZIARNO-SHEGA</vt:lpstr>
      <vt:lpstr>11-ISO-ZIARNO-MRÓZHUBERT</vt:lpstr>
      <vt:lpstr>11-ISO-ZIARNO-MAJNUSZ</vt:lpstr>
      <vt:lpstr>11-ISO-ZIARNO-SIKORA</vt:lpstr>
      <vt:lpstr>11-ISO-ZIARNO-CZYŻ</vt:lpstr>
      <vt:lpstr>11-ISO-ZIARNO-MATUSZEK</vt:lpstr>
      <vt:lpstr>11-ISO-ZIARNO-DATKO</vt:lpstr>
      <vt:lpstr>11-ISO-ZIARNO-KURDZIEL</vt:lpstr>
      <vt:lpstr>11-ISO-ZIARNO-STROMSKI</vt:lpstr>
      <vt:lpstr>11-ISO-ZIARNO-GNOT</vt:lpstr>
      <vt:lpstr>11-ISO-ZIARNO-AGROLAND</vt:lpstr>
      <vt:lpstr>11-ISO-ZIARNO-Średnie-OPO.-ŚLĄ</vt:lpstr>
      <vt:lpstr>11-ISO-ZIARNO-Grafik-OPO.-ŚLĄ</vt:lpstr>
      <vt:lpstr>11-ISO-ZIARNO-Śr.-DOL,OPOL,ŚLĄ</vt:lpstr>
      <vt:lpstr>11-ISO-ZIARNO-Graf-D.ŚLA-OPO-ŚL</vt:lpstr>
    </vt:vector>
  </TitlesOfParts>
  <Company>Pioneer Hi-Bred Int'l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Czarny, Ireneusz</dc:creator>
  <cp:lastModifiedBy>Czarny, Ireneusz</cp:lastModifiedBy>
  <cp:lastPrinted>2011-12-05T15:23:22Z</cp:lastPrinted>
  <dcterms:created xsi:type="dcterms:W3CDTF">2011-12-05T14:40:43Z</dcterms:created>
  <dcterms:modified xsi:type="dcterms:W3CDTF">2011-12-07T14:56:57Z</dcterms:modified>
</cp:coreProperties>
</file>