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Default Extension="vml" ContentType="application/vnd.openxmlformats-officedocument.vmlDrawing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8795" windowHeight="12015" firstSheet="25" activeTab="27"/>
  </bookViews>
  <sheets>
    <sheet name="09-ISO-ZIARNO-BUTOR" sheetId="1" r:id="rId1"/>
    <sheet name="09-ISO-ZIARNO-KSIĘŻYLAS" sheetId="2" r:id="rId2"/>
    <sheet name="09-ISO-ZIARNO-POSPIECH" sheetId="3" r:id="rId3"/>
    <sheet name="09-ISO-ZIARNO-BUJAKÓW" sheetId="4" r:id="rId4"/>
    <sheet name="09-ISO-ZIARNO-CIUPKA" sheetId="5" r:id="rId5"/>
    <sheet name="09-ISO-ZIARNO-CIMAŁA" sheetId="6" r:id="rId6"/>
    <sheet name="09-ISO-ZIARNO-KOSMOL" sheetId="7" r:id="rId7"/>
    <sheet name="09-ISO-ZIARNO-LIS" sheetId="8" r:id="rId8"/>
    <sheet name="09-ISO-ZIARNO-BŁASZCZYK" sheetId="9" r:id="rId9"/>
    <sheet name="09-ISO-ZIARNO-ROZENBERG" sheetId="10" r:id="rId10"/>
    <sheet name="09-ISO-ZIARNO-CZECH" sheetId="11" r:id="rId11"/>
    <sheet name="09-ISO-ZIARNO-JAMY" sheetId="12" r:id="rId12"/>
    <sheet name="09-ISO-ZIARNO-NAWROT" sheetId="13" r:id="rId13"/>
    <sheet name="09-ISO-ZIARNO-BĄK" sheetId="14" r:id="rId14"/>
    <sheet name="09-ISO-ZIARNO-KOBELUCH" sheetId="15" r:id="rId15"/>
    <sheet name="09-ISO-ZIARNO-MARKS" sheetId="16" r:id="rId16"/>
    <sheet name="09-ISO-ZIARNO-SOLOWSKI" sheetId="17" r:id="rId17"/>
    <sheet name="09-ISO-ZIARNO-MAZUR" sheetId="18" r:id="rId18"/>
    <sheet name="09-ISO-ZIARNO-KORYZNA" sheetId="19" r:id="rId19"/>
    <sheet name="09-ISO-ZIARNO-JĘDRYSEK" sheetId="20" r:id="rId20"/>
    <sheet name="09-ISO-ZIARNO-FIRLUS" sheetId="21" r:id="rId21"/>
    <sheet name="09-ISO-ZIARNO-CZYŻ" sheetId="22" r:id="rId22"/>
    <sheet name="09-ISO-ZIARNO-MRÓZ HUBERT" sheetId="23" r:id="rId23"/>
    <sheet name="09-ISO-ZIARNO-STROMSKI" sheetId="24" r:id="rId24"/>
    <sheet name="09-ISO-ZIARNO-MAJNUSZ" sheetId="25" r:id="rId25"/>
    <sheet name="09-ISO-ZIARNO-ZACNY" sheetId="26" r:id="rId26"/>
    <sheet name="09-ISO-ZIARNO-SIKORA" sheetId="27" r:id="rId27"/>
    <sheet name="Średnie OPOLSKIE-ŚLĄSKIE" sheetId="28" r:id="rId28"/>
    <sheet name="Grafik OPOLSKIE-ŚLĄSKIE" sheetId="29" r:id="rId29"/>
  </sheets>
  <externalReferences>
    <externalReference r:id="rId32"/>
  </externalReferences>
  <definedNames>
    <definedName name="MST_1">'[1]TDE_Data'!$J$45</definedName>
    <definedName name="MST_10">'[1]TDE_Data'!$J$54</definedName>
    <definedName name="MST_11">'[1]TDE_Data'!$J$55</definedName>
    <definedName name="MST_12">'[1]TDE_Data'!$J$56</definedName>
    <definedName name="MST_13">'[1]TDE_Data'!$J$57</definedName>
    <definedName name="MST_14">'[1]TDE_Data'!$J$58</definedName>
    <definedName name="MST_15">'[1]TDE_Data'!$J$59</definedName>
    <definedName name="MST_16">'[1]TDE_Data'!$J$60</definedName>
    <definedName name="MST_17">'[1]TDE_Data'!$J$61</definedName>
    <definedName name="MST_18">'[1]TDE_Data'!$J$62</definedName>
    <definedName name="MST_19">'[1]TDE_Data'!$J$63</definedName>
    <definedName name="MST_2">'[1]TDE_Data'!$J$46</definedName>
    <definedName name="MST_20">'[1]TDE_Data'!$J$64</definedName>
    <definedName name="MST_21">'[1]TDE_Data'!$J$65</definedName>
    <definedName name="MST_3">'[1]TDE_Data'!$J$47</definedName>
    <definedName name="MST_4">'[1]TDE_Data'!$J$48</definedName>
    <definedName name="MST_5">'[1]TDE_Data'!$J$49</definedName>
    <definedName name="MST_6">'[1]TDE_Data'!$J$50</definedName>
    <definedName name="MST_7">'[1]TDE_Data'!$J$51</definedName>
    <definedName name="MST_8">'[1]TDE_Data'!$J$52</definedName>
    <definedName name="MST_9">'[1]TDE_Data'!$J$53</definedName>
  </definedNames>
  <calcPr fullCalcOnLoad="1"/>
</workbook>
</file>

<file path=xl/sharedStrings.xml><?xml version="1.0" encoding="utf-8"?>
<sst xmlns="http://schemas.openxmlformats.org/spreadsheetml/2006/main" count="1705" uniqueCount="153">
  <si>
    <t>STRIP TRIAL REPORT - GRAIN - ZIARNO</t>
  </si>
  <si>
    <t>POLAND 2009</t>
  </si>
  <si>
    <t>BUTOR</t>
  </si>
  <si>
    <t>Hybrid</t>
  </si>
  <si>
    <t>Harv.std</t>
  </si>
  <si>
    <t>plot lgt</t>
  </si>
  <si>
    <t>Hrv.width</t>
  </si>
  <si>
    <t>yield kg</t>
  </si>
  <si>
    <t>% mst</t>
  </si>
  <si>
    <t>T/ha</t>
  </si>
  <si>
    <t>Plon</t>
  </si>
  <si>
    <t>Ilość rośl.</t>
  </si>
  <si>
    <t>Obsada</t>
  </si>
  <si>
    <t>SOSNICOWICE</t>
  </si>
  <si>
    <t>Nr</t>
  </si>
  <si>
    <t>Odmiana</t>
  </si>
  <si>
    <t>Obsada zbiorze.</t>
  </si>
  <si>
    <t>dł. polet.</t>
  </si>
  <si>
    <t>szer. m</t>
  </si>
  <si>
    <t>plon kg</t>
  </si>
  <si>
    <t>% wilg.</t>
  </si>
  <si>
    <t>t/ha wilg.</t>
  </si>
  <si>
    <t>t/ha 14%</t>
  </si>
  <si>
    <t>t/ha 15%</t>
  </si>
  <si>
    <t>na 5mb.</t>
  </si>
  <si>
    <t>tyś./ha</t>
  </si>
  <si>
    <t>PR39D60*/X4W680</t>
  </si>
  <si>
    <t>PR39B56/X0803B</t>
  </si>
  <si>
    <t>PR39V43*/X6W826</t>
  </si>
  <si>
    <t>PR39K13/X0781M</t>
  </si>
  <si>
    <t>P8039*/X6T579</t>
  </si>
  <si>
    <t>PR39N39/X6V727</t>
  </si>
  <si>
    <t>PR39G12/X0778T</t>
  </si>
  <si>
    <t>P8000/X6T584</t>
  </si>
  <si>
    <t>PR39B22/X6S415</t>
  </si>
  <si>
    <t>PR39T45/X0842K</t>
  </si>
  <si>
    <t>P8100/X6T587</t>
  </si>
  <si>
    <t>PR39T13/X0823F</t>
  </si>
  <si>
    <t>PR39A98/X0821B</t>
  </si>
  <si>
    <t>PR39W45*/X4T928</t>
  </si>
  <si>
    <t>PR39D23*/X4S784</t>
  </si>
  <si>
    <t>PR39F58/X0850F</t>
  </si>
  <si>
    <t>PR38B12/X0883A</t>
  </si>
  <si>
    <t>PR38N86/X5R717</t>
  </si>
  <si>
    <t>PR38A79/X5P515</t>
  </si>
  <si>
    <t>PR38Y34/X5S803</t>
  </si>
  <si>
    <t xml:space="preserve"> </t>
  </si>
  <si>
    <t>PR38T76/X4P452</t>
  </si>
  <si>
    <t>CLARICA/3893/X0902H</t>
  </si>
  <si>
    <t>PR38F70/BENICIA</t>
  </si>
  <si>
    <t>PR38R92/X0911P</t>
  </si>
  <si>
    <t>PR38H20/X0900P</t>
  </si>
  <si>
    <t>PR38V12/X0903F</t>
  </si>
  <si>
    <t>P9000*/X6R221</t>
  </si>
  <si>
    <t>P9400*/X6P942</t>
  </si>
  <si>
    <t>PR38V31/X6P940</t>
  </si>
  <si>
    <t>PR38A24/X0958F</t>
  </si>
  <si>
    <t>PR35M23*/X6K247</t>
  </si>
  <si>
    <t>ŚREDNIE:</t>
  </si>
  <si>
    <t>KSIĘŻY LAS</t>
  </si>
  <si>
    <t>ok.Tarnowskich Gór</t>
  </si>
  <si>
    <t>DZIKI</t>
  </si>
  <si>
    <t>??</t>
  </si>
  <si>
    <t>POŚPIECH</t>
  </si>
  <si>
    <t>ok. TYCHÓW</t>
  </si>
  <si>
    <t>RSP BUJAKÓW</t>
  </si>
  <si>
    <t>ok. MIKOŁOWA</t>
  </si>
  <si>
    <t>WODA</t>
  </si>
  <si>
    <t>CIUPKA</t>
  </si>
  <si>
    <t>OK. GLIWIC</t>
  </si>
  <si>
    <t>CIMAŁA</t>
  </si>
  <si>
    <t>OK. ŻOR</t>
  </si>
  <si>
    <t>KOSMOL</t>
  </si>
  <si>
    <t>TARNOWSKIE GÓRY</t>
  </si>
  <si>
    <t>LIS</t>
  </si>
  <si>
    <t>BŁASZCZYK</t>
  </si>
  <si>
    <t>OK. CZĘSTOCHOWY</t>
  </si>
  <si>
    <t>ROZENBERG</t>
  </si>
  <si>
    <t>CZECH</t>
  </si>
  <si>
    <t>OK. SZCZEKOCIN</t>
  </si>
  <si>
    <t>JAMY</t>
  </si>
  <si>
    <t>OK. OLESNA</t>
  </si>
  <si>
    <t>NAWROT</t>
  </si>
  <si>
    <t>BĄK</t>
  </si>
  <si>
    <t>OK. GRODKOWA</t>
  </si>
  <si>
    <t>KOBELUCH</t>
  </si>
  <si>
    <t>ok. GŁUBCZYC</t>
  </si>
  <si>
    <t>MARKS</t>
  </si>
  <si>
    <t>ok. KRAPKOWIC</t>
  </si>
  <si>
    <t>SOLOWSKI</t>
  </si>
  <si>
    <t>ok. Kędzierzyn Koźle</t>
  </si>
  <si>
    <t>MAZUR</t>
  </si>
  <si>
    <t>Żużela</t>
  </si>
  <si>
    <t>DEMO</t>
  </si>
  <si>
    <t>KORYZNA</t>
  </si>
  <si>
    <t>ok.RACIBORZA</t>
  </si>
  <si>
    <t>JĘDRYSEK</t>
  </si>
  <si>
    <t>OK. Kietrza</t>
  </si>
  <si>
    <t>Demo</t>
  </si>
  <si>
    <t>FIRLUS</t>
  </si>
  <si>
    <t>K. PRÓSZKOWA</t>
  </si>
  <si>
    <t>OPOLSKIE</t>
  </si>
  <si>
    <t>CZYŻ Darek</t>
  </si>
  <si>
    <t>ok. Kietrza</t>
  </si>
  <si>
    <t>MRÓZ HUBERT</t>
  </si>
  <si>
    <t>ok. Opola</t>
  </si>
  <si>
    <t>STROMSKI</t>
  </si>
  <si>
    <t>OK. RACIBORZA</t>
  </si>
  <si>
    <t>MAJNUSZ</t>
  </si>
  <si>
    <t>OK. REŃSKA WIEŚ</t>
  </si>
  <si>
    <t>ZACNY</t>
  </si>
  <si>
    <t>OK. KĘTY</t>
  </si>
  <si>
    <t>SIKORA</t>
  </si>
  <si>
    <t>OK. GOLESZÓW</t>
  </si>
  <si>
    <t>WYNIKI DOŚWIADCZEŃ PRODUKCYJNYCH 2009</t>
  </si>
  <si>
    <t>PIONEER STRIP-TRIALS</t>
  </si>
  <si>
    <t>KUKURYDZA NA ZIARNO</t>
  </si>
  <si>
    <t>CORN FOR GRAIN</t>
  </si>
  <si>
    <t># of Trials</t>
  </si>
  <si>
    <t>Hrvstd</t>
  </si>
  <si>
    <t>% mst.av</t>
  </si>
  <si>
    <t>Średni Plon</t>
  </si>
  <si>
    <t>max yield</t>
  </si>
  <si>
    <t>FAO</t>
  </si>
  <si>
    <t>Liczba dośw.</t>
  </si>
  <si>
    <t>Obsada przy zbiorze</t>
  </si>
  <si>
    <t>średni % wilg.</t>
  </si>
  <si>
    <t>max. plon</t>
  </si>
  <si>
    <t>P8000</t>
  </si>
  <si>
    <t>PR39B22</t>
  </si>
  <si>
    <t>PR39T45</t>
  </si>
  <si>
    <t>PR39D23</t>
  </si>
  <si>
    <t>PR39F58</t>
  </si>
  <si>
    <t>PR38N86</t>
  </si>
  <si>
    <t>PR38A79</t>
  </si>
  <si>
    <t>CLARICA</t>
  </si>
  <si>
    <t>PR38H20</t>
  </si>
  <si>
    <t>P9000</t>
  </si>
  <si>
    <t>P9400</t>
  </si>
  <si>
    <t>średnie</t>
  </si>
  <si>
    <t>ok. 280</t>
  </si>
  <si>
    <t>ok. 270</t>
  </si>
  <si>
    <t>% wilgotności</t>
  </si>
  <si>
    <t xml:space="preserve"> Plon w t/ha 15%</t>
  </si>
  <si>
    <t>PR38T76*</t>
  </si>
  <si>
    <t>REGION: OPOLSKIE-ŚLĄSKIE</t>
  </si>
  <si>
    <r>
      <t>Plony ziarna kukurydzy - OPOLSKIE-ŚLĄSKIE</t>
    </r>
    <r>
      <rPr>
        <b/>
        <sz val="12"/>
        <rFont val="Arial"/>
        <family val="2"/>
      </rPr>
      <t xml:space="preserve"> - 2009</t>
    </r>
  </si>
  <si>
    <t>ok. 300</t>
  </si>
  <si>
    <t>PR38Y34**</t>
  </si>
  <si>
    <t>PR38V31*</t>
  </si>
  <si>
    <t>PR38A24*</t>
  </si>
  <si>
    <t>* ODMIANY NIEDOSTĘPNE W 2010 ROKU</t>
  </si>
  <si>
    <t>** ODMIANA DOSTĘPNA POD WARUNKIEM REJESTRACJI luty 2010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</si>
</sst>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  <numFmt numFmtId="176" formatCode="0.0"/>
    <numFmt numFmtId="177" formatCode="0.000"/>
    <numFmt numFmtId="178" formatCode="0.00000"/>
    <numFmt numFmtId="179" formatCode="0.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8.5"/>
      <color indexed="36"/>
      <name val="Arial CE"/>
      <family val="0"/>
    </font>
    <font>
      <u val="single"/>
      <sz val="8.5"/>
      <color indexed="12"/>
      <name val="Arial CE"/>
      <family val="0"/>
    </font>
    <font>
      <sz val="10"/>
      <name val="Arial"/>
      <family val="0"/>
    </font>
    <font>
      <b/>
      <sz val="14"/>
      <name val="Arial CE"/>
      <family val="0"/>
    </font>
    <font>
      <b/>
      <sz val="10"/>
      <color indexed="16"/>
      <name val="Arial CE"/>
      <family val="0"/>
    </font>
    <font>
      <b/>
      <sz val="12"/>
      <name val="Arial CE"/>
      <family val="2"/>
    </font>
    <font>
      <sz val="10"/>
      <color indexed="26"/>
      <name val="Arial CE"/>
      <family val="2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sz val="10"/>
      <color indexed="16"/>
      <name val="Arial CE"/>
      <family val="0"/>
    </font>
    <font>
      <b/>
      <sz val="11"/>
      <name val="Tahoma"/>
      <family val="2"/>
    </font>
    <font>
      <b/>
      <sz val="11"/>
      <name val="Arial"/>
      <family val="2"/>
    </font>
    <font>
      <b/>
      <sz val="11"/>
      <color indexed="53"/>
      <name val="Arial CE"/>
      <family val="0"/>
    </font>
    <font>
      <b/>
      <sz val="11"/>
      <color indexed="16"/>
      <name val="Arial CE"/>
      <family val="0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 Unicode MS"/>
      <family val="2"/>
    </font>
    <font>
      <b/>
      <sz val="14"/>
      <name val="Arial Unicode MS"/>
      <family val="2"/>
    </font>
    <font>
      <b/>
      <u val="single"/>
      <sz val="12"/>
      <color indexed="10"/>
      <name val="Arial CE"/>
      <family val="2"/>
    </font>
    <font>
      <sz val="12"/>
      <color indexed="8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2"/>
      <color indexed="16"/>
      <name val="Arial CE"/>
      <family val="0"/>
    </font>
    <font>
      <b/>
      <sz val="14"/>
      <name val="Verdana"/>
      <family val="2"/>
    </font>
    <font>
      <sz val="14"/>
      <name val="Verdana"/>
      <family val="2"/>
    </font>
    <font>
      <b/>
      <sz val="16"/>
      <name val="Arial"/>
      <family val="2"/>
    </font>
    <font>
      <b/>
      <sz val="10"/>
      <color indexed="10"/>
      <name val="Verdana"/>
      <family val="2"/>
    </font>
    <font>
      <sz val="12"/>
      <name val="Arial"/>
      <family val="2"/>
    </font>
    <font>
      <b/>
      <sz val="12"/>
      <color indexed="10"/>
      <name val="Verdana"/>
      <family val="2"/>
    </font>
    <font>
      <b/>
      <sz val="14"/>
      <color indexed="10"/>
      <name val="Arial Unicode MS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9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11" xfId="0" applyFill="1" applyBorder="1" applyAlignment="1">
      <alignment horizontal="center"/>
    </xf>
    <xf numFmtId="0" fontId="15" fillId="0" borderId="5" xfId="0" applyFont="1" applyFill="1" applyBorder="1" applyAlignment="1">
      <alignment horizontal="left" vertical="top"/>
    </xf>
    <xf numFmtId="1" fontId="16" fillId="0" borderId="12" xfId="0" applyNumberFormat="1" applyFont="1" applyFill="1" applyBorder="1" applyAlignment="1">
      <alignment horizontal="center"/>
    </xf>
    <xf numFmtId="176" fontId="16" fillId="0" borderId="13" xfId="0" applyNumberFormat="1" applyFont="1" applyFill="1" applyBorder="1" applyAlignment="1">
      <alignment horizontal="center"/>
    </xf>
    <xf numFmtId="3" fontId="16" fillId="0" borderId="13" xfId="0" applyNumberFormat="1" applyFont="1" applyFill="1" applyBorder="1" applyAlignment="1">
      <alignment horizontal="center"/>
    </xf>
    <xf numFmtId="2" fontId="16" fillId="0" borderId="14" xfId="0" applyNumberFormat="1" applyFont="1" applyFill="1" applyBorder="1" applyAlignment="1">
      <alignment horizontal="center"/>
    </xf>
    <xf numFmtId="2" fontId="17" fillId="0" borderId="5" xfId="0" applyNumberFormat="1" applyFont="1" applyFill="1" applyBorder="1" applyAlignment="1">
      <alignment/>
    </xf>
    <xf numFmtId="2" fontId="18" fillId="0" borderId="5" xfId="0" applyNumberFormat="1" applyFont="1" applyFill="1" applyBorder="1" applyAlignment="1">
      <alignment/>
    </xf>
    <xf numFmtId="2" fontId="18" fillId="0" borderId="15" xfId="0" applyNumberFormat="1" applyFont="1" applyFill="1" applyBorder="1" applyAlignment="1">
      <alignment/>
    </xf>
    <xf numFmtId="0" fontId="0" fillId="3" borderId="16" xfId="0" applyFill="1" applyBorder="1" applyAlignment="1">
      <alignment horizontal="center"/>
    </xf>
    <xf numFmtId="3" fontId="1" fillId="3" borderId="17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" fontId="19" fillId="0" borderId="5" xfId="0" applyNumberFormat="1" applyFont="1" applyFill="1" applyBorder="1" applyAlignment="1" applyProtection="1">
      <alignment horizontal="center"/>
      <protection locked="0"/>
    </xf>
    <xf numFmtId="176" fontId="16" fillId="0" borderId="5" xfId="0" applyNumberFormat="1" applyFont="1" applyFill="1" applyBorder="1" applyAlignment="1">
      <alignment horizontal="center"/>
    </xf>
    <xf numFmtId="3" fontId="16" fillId="0" borderId="5" xfId="0" applyNumberFormat="1" applyFont="1" applyFill="1" applyBorder="1" applyAlignment="1">
      <alignment horizontal="center"/>
    </xf>
    <xf numFmtId="2" fontId="16" fillId="0" borderId="18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3" fontId="1" fillId="3" borderId="5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0" fontId="6" fillId="0" borderId="5" xfId="0" applyFont="1" applyFill="1" applyBorder="1" applyAlignment="1" applyProtection="1">
      <alignment/>
      <protection locked="0"/>
    </xf>
    <xf numFmtId="1" fontId="6" fillId="0" borderId="5" xfId="0" applyNumberFormat="1" applyFont="1" applyFill="1" applyBorder="1" applyAlignment="1" applyProtection="1">
      <alignment horizontal="center"/>
      <protection locked="0"/>
    </xf>
    <xf numFmtId="176" fontId="20" fillId="0" borderId="5" xfId="0" applyNumberFormat="1" applyFont="1" applyFill="1" applyBorder="1" applyAlignment="1">
      <alignment horizontal="center"/>
    </xf>
    <xf numFmtId="3" fontId="20" fillId="0" borderId="5" xfId="0" applyNumberFormat="1" applyFont="1" applyFill="1" applyBorder="1" applyAlignment="1">
      <alignment horizontal="center"/>
    </xf>
    <xf numFmtId="2" fontId="20" fillId="0" borderId="5" xfId="0" applyNumberFormat="1" applyFont="1" applyFill="1" applyBorder="1" applyAlignment="1">
      <alignment horizontal="center"/>
    </xf>
    <xf numFmtId="176" fontId="19" fillId="0" borderId="5" xfId="0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1" fontId="19" fillId="0" borderId="7" xfId="0" applyNumberFormat="1" applyFont="1" applyFill="1" applyBorder="1" applyAlignment="1" applyProtection="1">
      <alignment horizontal="center"/>
      <protection locked="0"/>
    </xf>
    <xf numFmtId="176" fontId="19" fillId="0" borderId="7" xfId="0" applyNumberFormat="1" applyFont="1" applyFill="1" applyBorder="1" applyAlignment="1" applyProtection="1">
      <alignment horizontal="center"/>
      <protection locked="0"/>
    </xf>
    <xf numFmtId="176" fontId="19" fillId="0" borderId="5" xfId="0" applyNumberFormat="1" applyFont="1" applyFill="1" applyBorder="1" applyAlignment="1" applyProtection="1">
      <alignment horizontal="center"/>
      <protection locked="0"/>
    </xf>
    <xf numFmtId="176" fontId="19" fillId="0" borderId="5" xfId="0" applyNumberFormat="1" applyFont="1" applyFill="1" applyBorder="1" applyAlignment="1">
      <alignment horizontal="center"/>
    </xf>
    <xf numFmtId="3" fontId="19" fillId="0" borderId="5" xfId="0" applyNumberFormat="1" applyFont="1" applyFill="1" applyBorder="1" applyAlignment="1">
      <alignment horizontal="center"/>
    </xf>
    <xf numFmtId="2" fontId="19" fillId="0" borderId="5" xfId="0" applyNumberFormat="1" applyFont="1" applyFill="1" applyBorder="1" applyAlignment="1">
      <alignment horizontal="center"/>
    </xf>
    <xf numFmtId="49" fontId="15" fillId="0" borderId="5" xfId="0" applyNumberFormat="1" applyFont="1" applyFill="1" applyBorder="1" applyAlignment="1">
      <alignment horizontal="left"/>
    </xf>
    <xf numFmtId="0" fontId="15" fillId="0" borderId="5" xfId="0" applyFont="1" applyBorder="1" applyAlignment="1">
      <alignment/>
    </xf>
    <xf numFmtId="0" fontId="0" fillId="0" borderId="5" xfId="0" applyBorder="1" applyAlignment="1">
      <alignment/>
    </xf>
    <xf numFmtId="0" fontId="21" fillId="0" borderId="5" xfId="0" applyFont="1" applyBorder="1" applyAlignment="1">
      <alignment/>
    </xf>
    <xf numFmtId="2" fontId="21" fillId="0" borderId="5" xfId="0" applyNumberFormat="1" applyFont="1" applyBorder="1" applyAlignment="1">
      <alignment/>
    </xf>
    <xf numFmtId="0" fontId="0" fillId="0" borderId="19" xfId="0" applyBorder="1" applyAlignment="1">
      <alignment horizontal="center"/>
    </xf>
    <xf numFmtId="0" fontId="15" fillId="0" borderId="10" xfId="0" applyFont="1" applyBorder="1" applyAlignment="1">
      <alignment/>
    </xf>
    <xf numFmtId="0" fontId="0" fillId="0" borderId="10" xfId="0" applyBorder="1" applyAlignment="1">
      <alignment/>
    </xf>
    <xf numFmtId="0" fontId="21" fillId="0" borderId="17" xfId="0" applyFont="1" applyBorder="1" applyAlignment="1">
      <alignment/>
    </xf>
    <xf numFmtId="2" fontId="21" fillId="0" borderId="17" xfId="0" applyNumberFormat="1" applyFont="1" applyBorder="1" applyAlignment="1">
      <alignment/>
    </xf>
    <xf numFmtId="1" fontId="19" fillId="0" borderId="5" xfId="0" applyNumberFormat="1" applyFont="1" applyFill="1" applyBorder="1" applyAlignment="1" applyProtection="1">
      <alignment horizontal="center"/>
      <protection locked="0"/>
    </xf>
    <xf numFmtId="176" fontId="16" fillId="0" borderId="5" xfId="0" applyNumberFormat="1" applyFont="1" applyFill="1" applyBorder="1" applyAlignment="1">
      <alignment horizontal="center"/>
    </xf>
    <xf numFmtId="3" fontId="16" fillId="0" borderId="5" xfId="0" applyNumberFormat="1" applyFont="1" applyFill="1" applyBorder="1" applyAlignment="1">
      <alignment horizontal="center"/>
    </xf>
    <xf numFmtId="2" fontId="16" fillId="0" borderId="20" xfId="0" applyNumberFormat="1" applyFont="1" applyFill="1" applyBorder="1" applyAlignment="1">
      <alignment horizontal="center"/>
    </xf>
    <xf numFmtId="1" fontId="19" fillId="0" borderId="21" xfId="0" applyNumberFormat="1" applyFont="1" applyFill="1" applyBorder="1" applyAlignment="1" applyProtection="1">
      <alignment horizontal="center"/>
      <protection locked="0"/>
    </xf>
    <xf numFmtId="1" fontId="19" fillId="0" borderId="22" xfId="0" applyNumberFormat="1" applyFont="1" applyFill="1" applyBorder="1" applyAlignment="1" applyProtection="1">
      <alignment horizontal="center"/>
      <protection locked="0"/>
    </xf>
    <xf numFmtId="176" fontId="16" fillId="0" borderId="23" xfId="0" applyNumberFormat="1" applyFont="1" applyFill="1" applyBorder="1" applyAlignment="1">
      <alignment horizontal="center"/>
    </xf>
    <xf numFmtId="3" fontId="16" fillId="0" borderId="23" xfId="0" applyNumberFormat="1" applyFont="1" applyFill="1" applyBorder="1" applyAlignment="1">
      <alignment horizontal="center"/>
    </xf>
    <xf numFmtId="2" fontId="16" fillId="0" borderId="23" xfId="0" applyNumberFormat="1" applyFont="1" applyFill="1" applyBorder="1" applyAlignment="1">
      <alignment horizontal="center"/>
    </xf>
    <xf numFmtId="1" fontId="19" fillId="4" borderId="5" xfId="0" applyNumberFormat="1" applyFont="1" applyFill="1" applyBorder="1" applyAlignment="1" applyProtection="1">
      <alignment horizontal="center"/>
      <protection locked="0"/>
    </xf>
    <xf numFmtId="176" fontId="16" fillId="4" borderId="5" xfId="0" applyNumberFormat="1" applyFont="1" applyFill="1" applyBorder="1" applyAlignment="1">
      <alignment horizontal="center"/>
    </xf>
    <xf numFmtId="3" fontId="16" fillId="4" borderId="5" xfId="0" applyNumberFormat="1" applyFont="1" applyFill="1" applyBorder="1" applyAlignment="1">
      <alignment horizontal="center"/>
    </xf>
    <xf numFmtId="2" fontId="16" fillId="4" borderId="20" xfId="0" applyNumberFormat="1" applyFont="1" applyFill="1" applyBorder="1" applyAlignment="1">
      <alignment horizontal="center"/>
    </xf>
    <xf numFmtId="2" fontId="17" fillId="4" borderId="5" xfId="0" applyNumberFormat="1" applyFont="1" applyFill="1" applyBorder="1" applyAlignment="1">
      <alignment/>
    </xf>
    <xf numFmtId="2" fontId="18" fillId="4" borderId="5" xfId="0" applyNumberFormat="1" applyFont="1" applyFill="1" applyBorder="1" applyAlignment="1">
      <alignment/>
    </xf>
    <xf numFmtId="2" fontId="18" fillId="4" borderId="15" xfId="0" applyNumberFormat="1" applyFont="1" applyFill="1" applyBorder="1" applyAlignment="1">
      <alignment/>
    </xf>
    <xf numFmtId="1" fontId="19" fillId="4" borderId="22" xfId="0" applyNumberFormat="1" applyFont="1" applyFill="1" applyBorder="1" applyAlignment="1" applyProtection="1">
      <alignment horizontal="center"/>
      <protection locked="0"/>
    </xf>
    <xf numFmtId="176" fontId="16" fillId="4" borderId="23" xfId="0" applyNumberFormat="1" applyFont="1" applyFill="1" applyBorder="1" applyAlignment="1">
      <alignment horizontal="center"/>
    </xf>
    <xf numFmtId="3" fontId="16" fillId="4" borderId="23" xfId="0" applyNumberFormat="1" applyFont="1" applyFill="1" applyBorder="1" applyAlignment="1">
      <alignment horizontal="center"/>
    </xf>
    <xf numFmtId="2" fontId="16" fillId="4" borderId="23" xfId="0" applyNumberFormat="1" applyFont="1" applyFill="1" applyBorder="1" applyAlignment="1">
      <alignment horizontal="center"/>
    </xf>
    <xf numFmtId="1" fontId="19" fillId="0" borderId="5" xfId="0" applyNumberFormat="1" applyFont="1" applyFill="1" applyBorder="1" applyAlignment="1">
      <alignment horizontal="center"/>
    </xf>
    <xf numFmtId="1" fontId="19" fillId="0" borderId="5" xfId="0" applyNumberFormat="1" applyFont="1" applyFill="1" applyBorder="1" applyAlignment="1" applyProtection="1">
      <alignment horizontal="center"/>
      <protection locked="0"/>
    </xf>
    <xf numFmtId="0" fontId="22" fillId="0" borderId="5" xfId="0" applyFont="1" applyFill="1" applyBorder="1" applyAlignment="1" applyProtection="1">
      <alignment/>
      <protection locked="0"/>
    </xf>
    <xf numFmtId="0" fontId="22" fillId="0" borderId="18" xfId="0" applyFont="1" applyFill="1" applyBorder="1" applyAlignment="1" applyProtection="1">
      <alignment/>
      <protection locked="0"/>
    </xf>
    <xf numFmtId="2" fontId="17" fillId="0" borderId="10" xfId="0" applyNumberFormat="1" applyFont="1" applyFill="1" applyBorder="1" applyAlignment="1">
      <alignment/>
    </xf>
    <xf numFmtId="2" fontId="18" fillId="0" borderId="10" xfId="0" applyNumberFormat="1" applyFont="1" applyFill="1" applyBorder="1" applyAlignment="1">
      <alignment/>
    </xf>
    <xf numFmtId="2" fontId="18" fillId="0" borderId="24" xfId="0" applyNumberFormat="1" applyFont="1" applyFill="1" applyBorder="1" applyAlignment="1">
      <alignment/>
    </xf>
    <xf numFmtId="0" fontId="0" fillId="4" borderId="0" xfId="0" applyFill="1" applyAlignment="1">
      <alignment/>
    </xf>
    <xf numFmtId="2" fontId="20" fillId="0" borderId="18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 applyProtection="1">
      <alignment horizontal="center"/>
      <protection locked="0"/>
    </xf>
    <xf numFmtId="1" fontId="6" fillId="0" borderId="7" xfId="0" applyNumberFormat="1" applyFont="1" applyFill="1" applyBorder="1" applyAlignment="1" applyProtection="1">
      <alignment horizontal="center"/>
      <protection locked="0"/>
    </xf>
    <xf numFmtId="1" fontId="6" fillId="4" borderId="5" xfId="0" applyNumberFormat="1" applyFont="1" applyFill="1" applyBorder="1" applyAlignment="1" applyProtection="1">
      <alignment horizontal="center"/>
      <protection locked="0"/>
    </xf>
    <xf numFmtId="176" fontId="20" fillId="4" borderId="5" xfId="0" applyNumberFormat="1" applyFont="1" applyFill="1" applyBorder="1" applyAlignment="1">
      <alignment horizontal="center"/>
    </xf>
    <xf numFmtId="3" fontId="20" fillId="4" borderId="5" xfId="0" applyNumberFormat="1" applyFont="1" applyFill="1" applyBorder="1" applyAlignment="1">
      <alignment horizontal="center"/>
    </xf>
    <xf numFmtId="2" fontId="20" fillId="4" borderId="18" xfId="0" applyNumberFormat="1" applyFont="1" applyFill="1" applyBorder="1" applyAlignment="1">
      <alignment horizontal="center"/>
    </xf>
    <xf numFmtId="1" fontId="19" fillId="4" borderId="5" xfId="0" applyNumberFormat="1" applyFont="1" applyFill="1" applyBorder="1" applyAlignment="1" applyProtection="1">
      <alignment horizontal="center"/>
      <protection locked="0"/>
    </xf>
    <xf numFmtId="176" fontId="16" fillId="4" borderId="5" xfId="0" applyNumberFormat="1" applyFont="1" applyFill="1" applyBorder="1" applyAlignment="1">
      <alignment horizontal="center"/>
    </xf>
    <xf numFmtId="3" fontId="16" fillId="4" borderId="5" xfId="0" applyNumberFormat="1" applyFont="1" applyFill="1" applyBorder="1" applyAlignment="1">
      <alignment horizontal="center"/>
    </xf>
    <xf numFmtId="2" fontId="16" fillId="4" borderId="18" xfId="0" applyNumberFormat="1" applyFont="1" applyFill="1" applyBorder="1" applyAlignment="1">
      <alignment horizontal="center"/>
    </xf>
    <xf numFmtId="1" fontId="19" fillId="0" borderId="17" xfId="0" applyNumberFormat="1" applyFont="1" applyFill="1" applyBorder="1" applyAlignment="1" applyProtection="1">
      <alignment horizontal="center"/>
      <protection locked="0"/>
    </xf>
    <xf numFmtId="1" fontId="19" fillId="4" borderId="17" xfId="0" applyNumberFormat="1" applyFont="1" applyFill="1" applyBorder="1" applyAlignment="1" applyProtection="1">
      <alignment horizontal="center"/>
      <protection locked="0"/>
    </xf>
    <xf numFmtId="1" fontId="19" fillId="4" borderId="7" xfId="0" applyNumberFormat="1" applyFont="1" applyFill="1" applyBorder="1" applyAlignment="1" applyProtection="1">
      <alignment horizontal="center"/>
      <protection locked="0"/>
    </xf>
    <xf numFmtId="176" fontId="16" fillId="0" borderId="16" xfId="0" applyNumberFormat="1" applyFont="1" applyFill="1" applyBorder="1" applyAlignment="1">
      <alignment horizontal="center"/>
    </xf>
    <xf numFmtId="3" fontId="16" fillId="0" borderId="16" xfId="0" applyNumberFormat="1" applyFont="1" applyFill="1" applyBorder="1" applyAlignment="1">
      <alignment horizontal="center"/>
    </xf>
    <xf numFmtId="2" fontId="16" fillId="0" borderId="16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right"/>
    </xf>
    <xf numFmtId="0" fontId="0" fillId="2" borderId="5" xfId="0" applyFill="1" applyBorder="1" applyAlignment="1">
      <alignment/>
    </xf>
    <xf numFmtId="0" fontId="1" fillId="0" borderId="5" xfId="0" applyFont="1" applyFill="1" applyBorder="1" applyAlignment="1">
      <alignment horizontal="right"/>
    </xf>
    <xf numFmtId="0" fontId="0" fillId="3" borderId="5" xfId="0" applyFill="1" applyBorder="1" applyAlignment="1">
      <alignment/>
    </xf>
    <xf numFmtId="0" fontId="1" fillId="3" borderId="5" xfId="0" applyFont="1" applyFill="1" applyBorder="1" applyAlignment="1">
      <alignment/>
    </xf>
    <xf numFmtId="0" fontId="0" fillId="0" borderId="5" xfId="0" applyFill="1" applyBorder="1" applyAlignment="1">
      <alignment/>
    </xf>
    <xf numFmtId="0" fontId="1" fillId="0" borderId="5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6" fillId="5" borderId="7" xfId="0" applyFont="1" applyFill="1" applyBorder="1" applyAlignment="1" applyProtection="1">
      <alignment/>
      <protection locked="0"/>
    </xf>
    <xf numFmtId="0" fontId="16" fillId="5" borderId="25" xfId="0" applyFont="1" applyFill="1" applyBorder="1" applyAlignment="1" applyProtection="1">
      <alignment/>
      <protection locked="0"/>
    </xf>
    <xf numFmtId="1" fontId="16" fillId="0" borderId="5" xfId="0" applyNumberFormat="1" applyFont="1" applyFill="1" applyBorder="1" applyAlignment="1" applyProtection="1">
      <alignment horizontal="center"/>
      <protection locked="0"/>
    </xf>
    <xf numFmtId="176" fontId="16" fillId="0" borderId="5" xfId="0" applyNumberFormat="1" applyFont="1" applyFill="1" applyBorder="1" applyAlignment="1">
      <alignment horizontal="center"/>
    </xf>
    <xf numFmtId="3" fontId="16" fillId="0" borderId="5" xfId="0" applyNumberFormat="1" applyFont="1" applyFill="1" applyBorder="1" applyAlignment="1">
      <alignment horizontal="center"/>
    </xf>
    <xf numFmtId="2" fontId="16" fillId="0" borderId="18" xfId="0" applyNumberFormat="1" applyFont="1" applyFill="1" applyBorder="1" applyAlignment="1">
      <alignment horizontal="center"/>
    </xf>
    <xf numFmtId="176" fontId="16" fillId="0" borderId="5" xfId="0" applyNumberFormat="1" applyFont="1" applyFill="1" applyBorder="1" applyAlignment="1" applyProtection="1">
      <alignment horizontal="center"/>
      <protection locked="0"/>
    </xf>
    <xf numFmtId="0" fontId="16" fillId="5" borderId="5" xfId="0" applyFont="1" applyFill="1" applyBorder="1" applyAlignment="1" applyProtection="1">
      <alignment/>
      <protection locked="0"/>
    </xf>
    <xf numFmtId="0" fontId="16" fillId="5" borderId="18" xfId="0" applyFont="1" applyFill="1" applyBorder="1" applyAlignment="1" applyProtection="1">
      <alignment/>
      <protection locked="0"/>
    </xf>
    <xf numFmtId="1" fontId="16" fillId="0" borderId="7" xfId="0" applyNumberFormat="1" applyFont="1" applyFill="1" applyBorder="1" applyAlignment="1" applyProtection="1">
      <alignment horizontal="center"/>
      <protection locked="0"/>
    </xf>
    <xf numFmtId="2" fontId="16" fillId="0" borderId="5" xfId="0" applyNumberFormat="1" applyFont="1" applyFill="1" applyBorder="1" applyAlignment="1">
      <alignment horizontal="center"/>
    </xf>
    <xf numFmtId="176" fontId="16" fillId="0" borderId="7" xfId="0" applyNumberFormat="1" applyFont="1" applyFill="1" applyBorder="1" applyAlignment="1">
      <alignment horizontal="center"/>
    </xf>
    <xf numFmtId="3" fontId="16" fillId="0" borderId="7" xfId="0" applyNumberFormat="1" applyFont="1" applyFill="1" applyBorder="1" applyAlignment="1">
      <alignment horizontal="center"/>
    </xf>
    <xf numFmtId="2" fontId="16" fillId="0" borderId="25" xfId="0" applyNumberFormat="1" applyFont="1" applyFill="1" applyBorder="1" applyAlignment="1">
      <alignment horizontal="center"/>
    </xf>
    <xf numFmtId="0" fontId="23" fillId="5" borderId="5" xfId="0" applyFont="1" applyFill="1" applyBorder="1" applyAlignment="1" applyProtection="1">
      <alignment/>
      <protection locked="0"/>
    </xf>
    <xf numFmtId="1" fontId="23" fillId="0" borderId="5" xfId="0" applyNumberFormat="1" applyFont="1" applyFill="1" applyBorder="1" applyAlignment="1" applyProtection="1">
      <alignment horizontal="center"/>
      <protection locked="0"/>
    </xf>
    <xf numFmtId="176" fontId="23" fillId="0" borderId="5" xfId="0" applyNumberFormat="1" applyFont="1" applyFill="1" applyBorder="1" applyAlignment="1">
      <alignment horizontal="center"/>
    </xf>
    <xf numFmtId="3" fontId="23" fillId="0" borderId="5" xfId="0" applyNumberFormat="1" applyFont="1" applyFill="1" applyBorder="1" applyAlignment="1">
      <alignment horizontal="center"/>
    </xf>
    <xf numFmtId="2" fontId="23" fillId="0" borderId="5" xfId="0" applyNumberFormat="1" applyFont="1" applyFill="1" applyBorder="1" applyAlignment="1">
      <alignment horizontal="center"/>
    </xf>
    <xf numFmtId="176" fontId="23" fillId="0" borderId="5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Alignment="1">
      <alignment/>
    </xf>
    <xf numFmtId="0" fontId="25" fillId="0" borderId="0" xfId="0" applyFont="1" applyAlignment="1">
      <alignment horizontal="left"/>
    </xf>
    <xf numFmtId="0" fontId="26" fillId="0" borderId="0" xfId="0" applyFont="1" applyAlignment="1">
      <alignment/>
    </xf>
    <xf numFmtId="0" fontId="27" fillId="2" borderId="1" xfId="0" applyFont="1" applyFill="1" applyBorder="1" applyAlignment="1">
      <alignment horizontal="center"/>
    </xf>
    <xf numFmtId="0" fontId="27" fillId="2" borderId="2" xfId="0" applyFont="1" applyFill="1" applyBorder="1" applyAlignment="1">
      <alignment horizontal="center"/>
    </xf>
    <xf numFmtId="0" fontId="28" fillId="2" borderId="3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 horizontal="center"/>
    </xf>
    <xf numFmtId="176" fontId="31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0" fontId="35" fillId="0" borderId="0" xfId="21" applyFont="1">
      <alignment/>
      <protection/>
    </xf>
    <xf numFmtId="0" fontId="35" fillId="0" borderId="26" xfId="21" applyFont="1" applyBorder="1">
      <alignment/>
      <protection/>
    </xf>
    <xf numFmtId="0" fontId="35" fillId="0" borderId="14" xfId="21" applyFont="1" applyBorder="1">
      <alignment/>
      <protection/>
    </xf>
    <xf numFmtId="0" fontId="35" fillId="0" borderId="27" xfId="21" applyFont="1" applyBorder="1">
      <alignment/>
      <protection/>
    </xf>
    <xf numFmtId="0" fontId="35" fillId="0" borderId="28" xfId="21" applyFont="1" applyBorder="1">
      <alignment/>
      <protection/>
    </xf>
    <xf numFmtId="0" fontId="35" fillId="0" borderId="0" xfId="21" applyFont="1" applyBorder="1">
      <alignment/>
      <protection/>
    </xf>
    <xf numFmtId="0" fontId="35" fillId="0" borderId="29" xfId="21" applyFont="1" applyBorder="1">
      <alignment/>
      <protection/>
    </xf>
    <xf numFmtId="0" fontId="31" fillId="0" borderId="0" xfId="21" applyFont="1" applyBorder="1" applyAlignment="1">
      <alignment horizontal="center"/>
      <protection/>
    </xf>
    <xf numFmtId="2" fontId="35" fillId="0" borderId="0" xfId="21" applyNumberFormat="1" applyFont="1" applyBorder="1">
      <alignment/>
      <protection/>
    </xf>
    <xf numFmtId="2" fontId="35" fillId="0" borderId="29" xfId="21" applyNumberFormat="1" applyFont="1" applyBorder="1">
      <alignment/>
      <protection/>
    </xf>
    <xf numFmtId="0" fontId="35" fillId="0" borderId="30" xfId="21" applyFont="1" applyBorder="1">
      <alignment/>
      <protection/>
    </xf>
    <xf numFmtId="0" fontId="31" fillId="0" borderId="31" xfId="21" applyFont="1" applyBorder="1" applyAlignment="1">
      <alignment horizontal="center"/>
      <protection/>
    </xf>
    <xf numFmtId="0" fontId="35" fillId="0" borderId="31" xfId="21" applyFont="1" applyBorder="1">
      <alignment/>
      <protection/>
    </xf>
    <xf numFmtId="2" fontId="35" fillId="0" borderId="31" xfId="21" applyNumberFormat="1" applyFont="1" applyBorder="1">
      <alignment/>
      <protection/>
    </xf>
    <xf numFmtId="2" fontId="35" fillId="0" borderId="32" xfId="21" applyNumberFormat="1" applyFont="1" applyBorder="1">
      <alignment/>
      <protection/>
    </xf>
    <xf numFmtId="0" fontId="36" fillId="0" borderId="0" xfId="21" applyFont="1" applyAlignment="1">
      <alignment horizontal="center"/>
      <protection/>
    </xf>
    <xf numFmtId="0" fontId="31" fillId="0" borderId="0" xfId="21" applyFont="1" applyAlignment="1">
      <alignment horizontal="center"/>
      <protection/>
    </xf>
    <xf numFmtId="176" fontId="31" fillId="0" borderId="0" xfId="21" applyNumberFormat="1" applyFont="1" applyAlignment="1">
      <alignment horizontal="center"/>
      <protection/>
    </xf>
    <xf numFmtId="2" fontId="31" fillId="0" borderId="0" xfId="21" applyNumberFormat="1" applyFont="1" applyAlignment="1">
      <alignment horizontal="center"/>
      <protection/>
    </xf>
    <xf numFmtId="0" fontId="33" fillId="0" borderId="0" xfId="21" applyFont="1" applyFill="1" applyBorder="1" applyAlignment="1" applyProtection="1">
      <alignment horizontal="left" vertical="center"/>
      <protection/>
    </xf>
    <xf numFmtId="0" fontId="35" fillId="0" borderId="0" xfId="21" applyFont="1" applyFill="1">
      <alignment/>
      <protection/>
    </xf>
    <xf numFmtId="0" fontId="33" fillId="0" borderId="0" xfId="21" applyFont="1" applyFill="1" applyAlignment="1" quotePrefix="1">
      <alignment horizontal="right"/>
      <protection/>
    </xf>
    <xf numFmtId="0" fontId="33" fillId="0" borderId="0" xfId="21" applyFont="1" applyFill="1">
      <alignment/>
      <protection/>
    </xf>
    <xf numFmtId="0" fontId="6" fillId="0" borderId="0" xfId="21" applyFont="1" applyFill="1" applyBorder="1" applyProtection="1">
      <alignment/>
      <protection locked="0"/>
    </xf>
    <xf numFmtId="0" fontId="23" fillId="0" borderId="5" xfId="21" applyFont="1" applyFill="1" applyBorder="1" applyAlignment="1">
      <alignment horizontal="center" wrapText="1"/>
      <protection/>
    </xf>
    <xf numFmtId="0" fontId="35" fillId="0" borderId="0" xfId="21" applyFont="1" applyAlignment="1">
      <alignment wrapText="1"/>
      <protection/>
    </xf>
    <xf numFmtId="176" fontId="37" fillId="0" borderId="5" xfId="0" applyNumberFormat="1" applyFont="1" applyFill="1" applyBorder="1" applyAlignment="1" applyProtection="1">
      <alignment horizontal="center"/>
      <protection locked="0"/>
    </xf>
    <xf numFmtId="2" fontId="38" fillId="0" borderId="5" xfId="21" applyNumberFormat="1" applyFont="1" applyFill="1" applyBorder="1" applyAlignment="1">
      <alignment horizontal="center"/>
      <protection/>
    </xf>
    <xf numFmtId="2" fontId="38" fillId="0" borderId="5" xfId="21" applyNumberFormat="1" applyFont="1" applyFill="1" applyBorder="1" applyAlignment="1">
      <alignment horizontal="center"/>
      <protection/>
    </xf>
    <xf numFmtId="176" fontId="39" fillId="0" borderId="5" xfId="24" applyNumberFormat="1" applyFont="1" applyFill="1" applyBorder="1" applyAlignment="1">
      <alignment horizontal="center"/>
    </xf>
    <xf numFmtId="0" fontId="23" fillId="0" borderId="0" xfId="21" applyFont="1" applyFill="1" applyBorder="1">
      <alignment/>
      <protection/>
    </xf>
    <xf numFmtId="2" fontId="35" fillId="0" borderId="0" xfId="21" applyNumberFormat="1" applyFont="1" applyFill="1" applyBorder="1" applyAlignment="1" applyProtection="1">
      <alignment horizontal="right"/>
      <protection/>
    </xf>
    <xf numFmtId="2" fontId="23" fillId="0" borderId="0" xfId="21" applyNumberFormat="1" applyFont="1" applyFill="1" applyBorder="1" applyAlignment="1" applyProtection="1">
      <alignment horizontal="center"/>
      <protection/>
    </xf>
    <xf numFmtId="0" fontId="35" fillId="0" borderId="0" xfId="21" applyFont="1" applyFill="1" applyBorder="1">
      <alignment/>
      <protection/>
    </xf>
    <xf numFmtId="176" fontId="37" fillId="0" borderId="5" xfId="0" applyNumberFormat="1" applyFont="1" applyBorder="1" applyAlignment="1">
      <alignment horizontal="center"/>
    </xf>
    <xf numFmtId="0" fontId="39" fillId="0" borderId="0" xfId="21" applyFont="1">
      <alignment/>
      <protection/>
    </xf>
    <xf numFmtId="176" fontId="37" fillId="0" borderId="5" xfId="0" applyNumberFormat="1" applyFont="1" applyFill="1" applyBorder="1" applyAlignment="1">
      <alignment horizontal="center"/>
    </xf>
    <xf numFmtId="0" fontId="31" fillId="0" borderId="11" xfId="0" applyFont="1" applyFill="1" applyBorder="1" applyAlignment="1">
      <alignment horizontal="left" vertical="top"/>
    </xf>
    <xf numFmtId="0" fontId="31" fillId="0" borderId="19" xfId="0" applyFont="1" applyFill="1" applyBorder="1" applyAlignment="1">
      <alignment horizontal="left" vertical="top"/>
    </xf>
    <xf numFmtId="0" fontId="32" fillId="0" borderId="5" xfId="0" applyFont="1" applyBorder="1" applyAlignment="1">
      <alignment horizontal="center"/>
    </xf>
    <xf numFmtId="0" fontId="32" fillId="0" borderId="5" xfId="0" applyFont="1" applyFill="1" applyBorder="1" applyAlignment="1" applyProtection="1">
      <alignment horizontal="center"/>
      <protection locked="0"/>
    </xf>
    <xf numFmtId="1" fontId="32" fillId="0" borderId="5" xfId="0" applyNumberFormat="1" applyFont="1" applyFill="1" applyBorder="1" applyAlignment="1" applyProtection="1">
      <alignment horizontal="center"/>
      <protection locked="0"/>
    </xf>
    <xf numFmtId="176" fontId="32" fillId="0" borderId="5" xfId="0" applyNumberFormat="1" applyFont="1" applyFill="1" applyBorder="1" applyAlignment="1" applyProtection="1">
      <alignment horizontal="center"/>
      <protection locked="0"/>
    </xf>
    <xf numFmtId="2" fontId="32" fillId="0" borderId="5" xfId="0" applyNumberFormat="1" applyFont="1" applyFill="1" applyBorder="1" applyAlignment="1" applyProtection="1">
      <alignment horizontal="center"/>
      <protection locked="0"/>
    </xf>
    <xf numFmtId="0" fontId="32" fillId="2" borderId="5" xfId="0" applyFont="1" applyFill="1" applyBorder="1" applyAlignment="1">
      <alignment horizontal="center"/>
    </xf>
    <xf numFmtId="0" fontId="32" fillId="0" borderId="5" xfId="0" applyFont="1" applyFill="1" applyBorder="1" applyAlignment="1">
      <alignment horizontal="center"/>
    </xf>
    <xf numFmtId="0" fontId="32" fillId="2" borderId="5" xfId="0" applyFont="1" applyFill="1" applyBorder="1" applyAlignment="1" applyProtection="1">
      <alignment horizontal="center"/>
      <protection locked="0"/>
    </xf>
    <xf numFmtId="1" fontId="32" fillId="2" borderId="5" xfId="0" applyNumberFormat="1" applyFont="1" applyFill="1" applyBorder="1" applyAlignment="1" applyProtection="1">
      <alignment horizontal="center"/>
      <protection locked="0"/>
    </xf>
    <xf numFmtId="176" fontId="32" fillId="2" borderId="5" xfId="0" applyNumberFormat="1" applyFont="1" applyFill="1" applyBorder="1" applyAlignment="1" applyProtection="1">
      <alignment horizontal="center"/>
      <protection locked="0"/>
    </xf>
    <xf numFmtId="2" fontId="32" fillId="2" borderId="5" xfId="0" applyNumberFormat="1" applyFont="1" applyFill="1" applyBorder="1" applyAlignment="1" applyProtection="1">
      <alignment horizontal="center"/>
      <protection locked="0"/>
    </xf>
    <xf numFmtId="1" fontId="31" fillId="0" borderId="0" xfId="0" applyNumberFormat="1" applyFont="1" applyAlignment="1">
      <alignment horizontal="center"/>
    </xf>
    <xf numFmtId="0" fontId="28" fillId="2" borderId="19" xfId="0" applyFont="1" applyFill="1" applyBorder="1" applyAlignment="1">
      <alignment horizontal="center"/>
    </xf>
    <xf numFmtId="0" fontId="28" fillId="2" borderId="10" xfId="0" applyFont="1" applyFill="1" applyBorder="1" applyAlignment="1">
      <alignment horizontal="center"/>
    </xf>
    <xf numFmtId="0" fontId="28" fillId="2" borderId="10" xfId="0" applyFont="1" applyFill="1" applyBorder="1" applyAlignment="1">
      <alignment horizontal="center"/>
    </xf>
    <xf numFmtId="0" fontId="29" fillId="2" borderId="10" xfId="0" applyFont="1" applyFill="1" applyBorder="1" applyAlignment="1">
      <alignment horizontal="center" shrinkToFit="1"/>
    </xf>
    <xf numFmtId="0" fontId="9" fillId="2" borderId="10" xfId="0" applyFont="1" applyFill="1" applyBorder="1" applyAlignment="1">
      <alignment horizontal="center"/>
    </xf>
    <xf numFmtId="0" fontId="30" fillId="2" borderId="10" xfId="0" applyFont="1" applyFill="1" applyBorder="1" applyAlignment="1">
      <alignment horizontal="center"/>
    </xf>
    <xf numFmtId="0" fontId="28" fillId="2" borderId="24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left" vertical="top"/>
    </xf>
    <xf numFmtId="0" fontId="32" fillId="0" borderId="2" xfId="0" applyFont="1" applyBorder="1" applyAlignment="1">
      <alignment horizontal="center"/>
    </xf>
    <xf numFmtId="0" fontId="32" fillId="0" borderId="2" xfId="0" applyFont="1" applyFill="1" applyBorder="1" applyAlignment="1" applyProtection="1">
      <alignment horizontal="center"/>
      <protection locked="0"/>
    </xf>
    <xf numFmtId="1" fontId="32" fillId="0" borderId="2" xfId="0" applyNumberFormat="1" applyFont="1" applyFill="1" applyBorder="1" applyAlignment="1" applyProtection="1">
      <alignment horizontal="center"/>
      <protection locked="0"/>
    </xf>
    <xf numFmtId="176" fontId="32" fillId="0" borderId="2" xfId="0" applyNumberFormat="1" applyFont="1" applyFill="1" applyBorder="1" applyAlignment="1" applyProtection="1">
      <alignment horizontal="center"/>
      <protection locked="0"/>
    </xf>
    <xf numFmtId="2" fontId="32" fillId="0" borderId="2" xfId="0" applyNumberFormat="1" applyFont="1" applyFill="1" applyBorder="1" applyAlignment="1" applyProtection="1">
      <alignment horizontal="center"/>
      <protection locked="0"/>
    </xf>
    <xf numFmtId="2" fontId="32" fillId="0" borderId="3" xfId="0" applyNumberFormat="1" applyFont="1" applyFill="1" applyBorder="1" applyAlignment="1" applyProtection="1">
      <alignment horizontal="center"/>
      <protection locked="0"/>
    </xf>
    <xf numFmtId="2" fontId="32" fillId="0" borderId="15" xfId="0" applyNumberFormat="1" applyFont="1" applyFill="1" applyBorder="1" applyAlignment="1" applyProtection="1">
      <alignment horizontal="center"/>
      <protection locked="0"/>
    </xf>
    <xf numFmtId="0" fontId="31" fillId="2" borderId="11" xfId="0" applyFont="1" applyFill="1" applyBorder="1" applyAlignment="1">
      <alignment horizontal="left"/>
    </xf>
    <xf numFmtId="2" fontId="32" fillId="2" borderId="15" xfId="0" applyNumberFormat="1" applyFont="1" applyFill="1" applyBorder="1" applyAlignment="1" applyProtection="1">
      <alignment horizontal="center"/>
      <protection locked="0"/>
    </xf>
    <xf numFmtId="0" fontId="31" fillId="2" borderId="11" xfId="0" applyFont="1" applyFill="1" applyBorder="1" applyAlignment="1">
      <alignment/>
    </xf>
    <xf numFmtId="0" fontId="31" fillId="0" borderId="11" xfId="0" applyFont="1" applyBorder="1" applyAlignment="1">
      <alignment/>
    </xf>
    <xf numFmtId="0" fontId="31" fillId="0" borderId="19" xfId="0" applyFont="1" applyBorder="1" applyAlignment="1">
      <alignment/>
    </xf>
    <xf numFmtId="0" fontId="32" fillId="0" borderId="10" xfId="0" applyFont="1" applyBorder="1" applyAlignment="1">
      <alignment horizontal="center"/>
    </xf>
    <xf numFmtId="0" fontId="32" fillId="0" borderId="10" xfId="0" applyFont="1" applyFill="1" applyBorder="1" applyAlignment="1" applyProtection="1">
      <alignment horizontal="center"/>
      <protection locked="0"/>
    </xf>
    <xf numFmtId="1" fontId="32" fillId="0" borderId="10" xfId="0" applyNumberFormat="1" applyFont="1" applyFill="1" applyBorder="1" applyAlignment="1" applyProtection="1">
      <alignment horizontal="center"/>
      <protection locked="0"/>
    </xf>
    <xf numFmtId="176" fontId="32" fillId="0" borderId="10" xfId="0" applyNumberFormat="1" applyFont="1" applyFill="1" applyBorder="1" applyAlignment="1" applyProtection="1">
      <alignment horizontal="center"/>
      <protection locked="0"/>
    </xf>
    <xf numFmtId="2" fontId="32" fillId="0" borderId="10" xfId="0" applyNumberFormat="1" applyFont="1" applyFill="1" applyBorder="1" applyAlignment="1" applyProtection="1">
      <alignment horizontal="center"/>
      <protection locked="0"/>
    </xf>
    <xf numFmtId="2" fontId="32" fillId="0" borderId="24" xfId="0" applyNumberFormat="1" applyFont="1" applyFill="1" applyBorder="1" applyAlignment="1" applyProtection="1">
      <alignment horizontal="center"/>
      <protection locked="0"/>
    </xf>
    <xf numFmtId="0" fontId="40" fillId="0" borderId="0" xfId="0" applyFont="1" applyFill="1" applyBorder="1" applyAlignment="1">
      <alignment/>
    </xf>
    <xf numFmtId="0" fontId="40" fillId="0" borderId="0" xfId="0" applyFont="1" applyAlignment="1">
      <alignment/>
    </xf>
    <xf numFmtId="176" fontId="37" fillId="0" borderId="5" xfId="21" applyNumberFormat="1" applyFont="1" applyBorder="1" applyAlignment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5-Ziarno -MAŁOPOLSKIE-PODKARPACKIE...- graf" xfId="21"/>
    <cellStyle name="Normalny 2" xfId="22"/>
    <cellStyle name="Normalny_Arkusz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'Grafik OPOLSKIE-ŚLĄSKIE'!$A$36</c:f>
        </c:strRef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>
        <c:manualLayout>
          <c:xMode val="edge"/>
          <c:yMode val="edge"/>
          <c:x val="0.001"/>
          <c:y val="0.0745"/>
          <c:w val="1"/>
          <c:h val="0.92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'Grafik OPOLSKIE-ŚLĄSKIE'!$E$39</c:f>
              <c:strCache>
                <c:ptCount val="1"/>
                <c:pt idx="0">
                  <c:v> Plon w t/ha 15%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OPOLSKIE-ŚLĄSKIE'!$A$40:$A$54</c:f>
              <c:strCache/>
            </c:strRef>
          </c:cat>
          <c:val>
            <c:numRef>
              <c:f>'Grafik OPOLSKIE-ŚLĄSKIE'!$E$40:$E$54</c:f>
              <c:numCache/>
            </c:numRef>
          </c:val>
        </c:ser>
        <c:gapWidth val="70"/>
        <c:axId val="32558019"/>
        <c:axId val="24586716"/>
      </c:barChart>
      <c:lineChart>
        <c:grouping val="standard"/>
        <c:varyColors val="0"/>
        <c:ser>
          <c:idx val="0"/>
          <c:order val="1"/>
          <c:tx>
            <c:strRef>
              <c:f>'Grafik OPOLSKIE-ŚLĄSKIE'!$F$39</c:f>
              <c:strCache>
                <c:ptCount val="1"/>
                <c:pt idx="0">
                  <c:v>% wilgotności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CCFF"/>
              </a:solidFill>
              <a:ln>
                <a:solidFill>
                  <a:srgbClr val="99CC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just">
                  <a:defRPr lang="en-US" cap="none" sz="1000" b="1" i="0" u="none" baseline="0"/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'Grafik OPOLSKIE-ŚLĄSKIE'!$A$40:$A$54</c:f>
              <c:strCache/>
            </c:strRef>
          </c:cat>
          <c:val>
            <c:numRef>
              <c:f>'Grafik OPOLSKIE-ŚLĄSKIE'!$F$40:$F$54</c:f>
              <c:numCache/>
            </c:numRef>
          </c:val>
          <c:smooth val="0"/>
        </c:ser>
        <c:axId val="19953853"/>
        <c:axId val="45366950"/>
      </c:lineChart>
      <c:catAx>
        <c:axId val="32558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/>
            </a:pPr>
          </a:p>
        </c:txPr>
        <c:crossAx val="24586716"/>
        <c:crosses val="autoZero"/>
        <c:auto val="0"/>
        <c:lblOffset val="100"/>
        <c:tickLblSkip val="1"/>
        <c:noMultiLvlLbl val="0"/>
      </c:catAx>
      <c:valAx>
        <c:axId val="24586716"/>
        <c:scaling>
          <c:orientation val="minMax"/>
          <c:max val="12"/>
          <c:min val="7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32558019"/>
        <c:crossesAt val="1"/>
        <c:crossBetween val="between"/>
        <c:dispUnits/>
        <c:majorUnit val="1"/>
        <c:minorUnit val="0.1"/>
      </c:valAx>
      <c:catAx>
        <c:axId val="19953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5366950"/>
        <c:crossesAt val="85"/>
        <c:auto val="0"/>
        <c:lblOffset val="100"/>
        <c:tickLblSkip val="1"/>
        <c:noMultiLvlLbl val="0"/>
      </c:catAx>
      <c:valAx>
        <c:axId val="45366950"/>
        <c:scaling>
          <c:orientation val="minMax"/>
          <c:max val="37"/>
          <c:min val="27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19953853"/>
        <c:crosses val="max"/>
        <c:crossBetween val="between"/>
        <c:dispUnits/>
        <c:majorUnit val="1"/>
        <c:minorUnit val="0.1"/>
      </c:valAx>
      <c:spPr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</c:spPr>
    </c:plotArea>
    <c:legend>
      <c:legendPos val="r"/>
      <c:layout>
        <c:manualLayout>
          <c:xMode val="edge"/>
          <c:yMode val="edge"/>
          <c:x val="0.0595"/>
          <c:y val="0.03675"/>
          <c:w val="0.831"/>
          <c:h val="0.0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</xdr:row>
      <xdr:rowOff>9525</xdr:rowOff>
    </xdr:from>
    <xdr:to>
      <xdr:col>11</xdr:col>
      <xdr:colOff>685800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7625"/>
          <a:ext cx="2724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</xdr:row>
      <xdr:rowOff>9525</xdr:rowOff>
    </xdr:from>
    <xdr:to>
      <xdr:col>11</xdr:col>
      <xdr:colOff>685800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7625"/>
          <a:ext cx="2724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</xdr:row>
      <xdr:rowOff>9525</xdr:rowOff>
    </xdr:from>
    <xdr:to>
      <xdr:col>11</xdr:col>
      <xdr:colOff>685800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7625"/>
          <a:ext cx="2724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</xdr:row>
      <xdr:rowOff>9525</xdr:rowOff>
    </xdr:from>
    <xdr:to>
      <xdr:col>11</xdr:col>
      <xdr:colOff>685800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7625"/>
          <a:ext cx="2724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</xdr:row>
      <xdr:rowOff>9525</xdr:rowOff>
    </xdr:from>
    <xdr:to>
      <xdr:col>11</xdr:col>
      <xdr:colOff>685800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7625"/>
          <a:ext cx="2724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</xdr:row>
      <xdr:rowOff>9525</xdr:rowOff>
    </xdr:from>
    <xdr:to>
      <xdr:col>11</xdr:col>
      <xdr:colOff>685800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7625"/>
          <a:ext cx="2724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</xdr:row>
      <xdr:rowOff>9525</xdr:rowOff>
    </xdr:from>
    <xdr:to>
      <xdr:col>11</xdr:col>
      <xdr:colOff>685800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7625"/>
          <a:ext cx="2724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</xdr:row>
      <xdr:rowOff>9525</xdr:rowOff>
    </xdr:from>
    <xdr:to>
      <xdr:col>11</xdr:col>
      <xdr:colOff>685800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7625"/>
          <a:ext cx="2724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</xdr:row>
      <xdr:rowOff>9525</xdr:rowOff>
    </xdr:from>
    <xdr:to>
      <xdr:col>11</xdr:col>
      <xdr:colOff>685800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47625"/>
          <a:ext cx="2724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</xdr:row>
      <xdr:rowOff>9525</xdr:rowOff>
    </xdr:from>
    <xdr:to>
      <xdr:col>11</xdr:col>
      <xdr:colOff>685800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7625"/>
          <a:ext cx="2724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</xdr:row>
      <xdr:rowOff>9525</xdr:rowOff>
    </xdr:from>
    <xdr:to>
      <xdr:col>11</xdr:col>
      <xdr:colOff>685800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7625"/>
          <a:ext cx="2724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</xdr:row>
      <xdr:rowOff>9525</xdr:rowOff>
    </xdr:from>
    <xdr:to>
      <xdr:col>11</xdr:col>
      <xdr:colOff>685800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7625"/>
          <a:ext cx="2724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</xdr:row>
      <xdr:rowOff>9525</xdr:rowOff>
    </xdr:from>
    <xdr:to>
      <xdr:col>11</xdr:col>
      <xdr:colOff>685800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7625"/>
          <a:ext cx="2724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</xdr:row>
      <xdr:rowOff>9525</xdr:rowOff>
    </xdr:from>
    <xdr:to>
      <xdr:col>11</xdr:col>
      <xdr:colOff>685800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7625"/>
          <a:ext cx="2724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</xdr:row>
      <xdr:rowOff>9525</xdr:rowOff>
    </xdr:from>
    <xdr:to>
      <xdr:col>11</xdr:col>
      <xdr:colOff>685800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7625"/>
          <a:ext cx="2724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</xdr:row>
      <xdr:rowOff>9525</xdr:rowOff>
    </xdr:from>
    <xdr:to>
      <xdr:col>11</xdr:col>
      <xdr:colOff>685800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7625"/>
          <a:ext cx="2724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</xdr:row>
      <xdr:rowOff>9525</xdr:rowOff>
    </xdr:from>
    <xdr:to>
      <xdr:col>11</xdr:col>
      <xdr:colOff>685800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7625"/>
          <a:ext cx="2724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</xdr:row>
      <xdr:rowOff>9525</xdr:rowOff>
    </xdr:from>
    <xdr:to>
      <xdr:col>11</xdr:col>
      <xdr:colOff>685800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7625"/>
          <a:ext cx="2724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</xdr:row>
      <xdr:rowOff>9525</xdr:rowOff>
    </xdr:from>
    <xdr:to>
      <xdr:col>11</xdr:col>
      <xdr:colOff>685800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7625"/>
          <a:ext cx="2724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</xdr:row>
      <xdr:rowOff>9525</xdr:rowOff>
    </xdr:from>
    <xdr:to>
      <xdr:col>11</xdr:col>
      <xdr:colOff>685800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7625"/>
          <a:ext cx="2724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4</xdr:row>
      <xdr:rowOff>190500</xdr:rowOff>
    </xdr:from>
    <xdr:to>
      <xdr:col>7</xdr:col>
      <xdr:colOff>923925</xdr:colOff>
      <xdr:row>6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714375"/>
          <a:ext cx="2743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76200</xdr:rowOff>
    </xdr:from>
    <xdr:to>
      <xdr:col>11</xdr:col>
      <xdr:colOff>304800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57150" y="438150"/>
        <a:ext cx="1071562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</xdr:row>
      <xdr:rowOff>9525</xdr:rowOff>
    </xdr:from>
    <xdr:to>
      <xdr:col>11</xdr:col>
      <xdr:colOff>685800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7625"/>
          <a:ext cx="2724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</xdr:row>
      <xdr:rowOff>9525</xdr:rowOff>
    </xdr:from>
    <xdr:to>
      <xdr:col>11</xdr:col>
      <xdr:colOff>685800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7625"/>
          <a:ext cx="2724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</xdr:row>
      <xdr:rowOff>9525</xdr:rowOff>
    </xdr:from>
    <xdr:to>
      <xdr:col>11</xdr:col>
      <xdr:colOff>685800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7625"/>
          <a:ext cx="2724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</xdr:row>
      <xdr:rowOff>9525</xdr:rowOff>
    </xdr:from>
    <xdr:to>
      <xdr:col>11</xdr:col>
      <xdr:colOff>685800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7625"/>
          <a:ext cx="2724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</xdr:row>
      <xdr:rowOff>9525</xdr:rowOff>
    </xdr:from>
    <xdr:to>
      <xdr:col>11</xdr:col>
      <xdr:colOff>685800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7625"/>
          <a:ext cx="2724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</xdr:row>
      <xdr:rowOff>9525</xdr:rowOff>
    </xdr:from>
    <xdr:to>
      <xdr:col>11</xdr:col>
      <xdr:colOff>685800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7625"/>
          <a:ext cx="2724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</xdr:row>
      <xdr:rowOff>9525</xdr:rowOff>
    </xdr:from>
    <xdr:to>
      <xdr:col>11</xdr:col>
      <xdr:colOff>685800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7625"/>
          <a:ext cx="2724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rnowtobi\My%20Documents\Kulturen\mais\Aergebnisse%20Anke\K%20Demo_Dedelo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E_Data"/>
      <sheetName val="TDE_Text"/>
      <sheetName val="TDE_Trait_Codes"/>
      <sheetName val="TDE_Languages"/>
      <sheetName val="Aussaatplan u. Bonituren"/>
      <sheetName val="TDE_Report"/>
      <sheetName val=" Marktleistung"/>
      <sheetName val="Scatterplot"/>
      <sheetName val="Säulengraph"/>
      <sheetName val="Tab"/>
      <sheetName val="KRZ"/>
    </sheetNames>
    <sheetDataSet>
      <sheetData sheetId="0">
        <row r="45">
          <cell r="J45">
            <v>31.5</v>
          </cell>
        </row>
        <row r="46">
          <cell r="J46">
            <v>34.3</v>
          </cell>
        </row>
        <row r="47">
          <cell r="J47">
            <v>37.3</v>
          </cell>
        </row>
        <row r="48">
          <cell r="J48">
            <v>34</v>
          </cell>
        </row>
        <row r="49">
          <cell r="J49">
            <v>33.7</v>
          </cell>
        </row>
        <row r="50">
          <cell r="J50">
            <v>33.6</v>
          </cell>
        </row>
        <row r="51">
          <cell r="J51">
            <v>33.1</v>
          </cell>
        </row>
        <row r="52">
          <cell r="J52">
            <v>35.7</v>
          </cell>
        </row>
        <row r="53">
          <cell r="J53">
            <v>35.8</v>
          </cell>
        </row>
        <row r="54">
          <cell r="J54">
            <v>35.5</v>
          </cell>
        </row>
        <row r="55">
          <cell r="J55">
            <v>34.7</v>
          </cell>
        </row>
        <row r="56">
          <cell r="J56">
            <v>34.7</v>
          </cell>
        </row>
        <row r="57">
          <cell r="J57">
            <v>37.3</v>
          </cell>
        </row>
        <row r="58">
          <cell r="J58">
            <v>35.3</v>
          </cell>
        </row>
        <row r="59">
          <cell r="J59">
            <v>40.1</v>
          </cell>
        </row>
        <row r="60">
          <cell r="J60">
            <v>37.1</v>
          </cell>
        </row>
        <row r="61">
          <cell r="J61">
            <v>40.1</v>
          </cell>
        </row>
        <row r="62">
          <cell r="J62">
            <v>36.8</v>
          </cell>
        </row>
        <row r="63">
          <cell r="J63">
            <v>39</v>
          </cell>
        </row>
        <row r="64">
          <cell r="J64">
            <v>44.7</v>
          </cell>
        </row>
        <row r="65">
          <cell r="J65">
            <v>43.7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6">
    <pageSetUpPr fitToPage="1"/>
  </sheetPr>
  <dimension ref="A4:O42"/>
  <sheetViews>
    <sheetView showGridLines="0" zoomScale="85" zoomScaleNormal="85" workbookViewId="0" topLeftCell="A1">
      <selection activeCell="C50" sqref="C50"/>
    </sheetView>
  </sheetViews>
  <sheetFormatPr defaultColWidth="9.00390625" defaultRowHeight="12.75"/>
  <cols>
    <col min="1" max="2" width="12.25390625" style="0" customWidth="1"/>
    <col min="3" max="3" width="7.25390625" style="1" customWidth="1"/>
    <col min="4" max="4" width="27.62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 thickBot="1"/>
    <row r="9" spans="1:14" ht="15.75">
      <c r="A9" s="6" t="s">
        <v>2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13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22" t="s">
        <v>25</v>
      </c>
    </row>
    <row r="11" spans="1:14" s="24" customFormat="1" ht="15.75">
      <c r="A11" s="23"/>
      <c r="C11" s="25">
        <v>1</v>
      </c>
      <c r="D11" s="26" t="s">
        <v>26</v>
      </c>
      <c r="E11" s="27"/>
      <c r="F11" s="28"/>
      <c r="G11" s="28"/>
      <c r="H11" s="29"/>
      <c r="I11" s="30"/>
      <c r="J11" s="31"/>
      <c r="K11" s="32"/>
      <c r="L11" s="33"/>
      <c r="M11" s="34"/>
      <c r="N11" s="35">
        <f aca="true" t="shared" si="0" ref="N11:N32">M11*10000/3.75</f>
        <v>0</v>
      </c>
    </row>
    <row r="12" spans="1:14" ht="15.75">
      <c r="A12" s="36"/>
      <c r="C12" s="25">
        <v>2</v>
      </c>
      <c r="D12" s="26" t="s">
        <v>27</v>
      </c>
      <c r="E12" s="37"/>
      <c r="F12" s="38"/>
      <c r="G12" s="38"/>
      <c r="H12" s="39"/>
      <c r="I12" s="40"/>
      <c r="J12" s="31"/>
      <c r="K12" s="32"/>
      <c r="L12" s="33"/>
      <c r="M12" s="41"/>
      <c r="N12" s="42">
        <f t="shared" si="0"/>
        <v>0</v>
      </c>
    </row>
    <row r="13" spans="3:14" ht="15">
      <c r="C13" s="25">
        <v>3</v>
      </c>
      <c r="D13" s="26" t="s">
        <v>28</v>
      </c>
      <c r="E13" s="37"/>
      <c r="F13" s="38"/>
      <c r="G13" s="38"/>
      <c r="H13" s="39"/>
      <c r="I13" s="40"/>
      <c r="J13" s="31"/>
      <c r="K13" s="32"/>
      <c r="L13" s="33"/>
      <c r="M13" s="41"/>
      <c r="N13" s="42">
        <f t="shared" si="0"/>
        <v>0</v>
      </c>
    </row>
    <row r="14" spans="3:14" ht="15">
      <c r="C14" s="43">
        <v>4</v>
      </c>
      <c r="D14" s="26" t="s">
        <v>29</v>
      </c>
      <c r="E14" s="37"/>
      <c r="F14" s="38"/>
      <c r="G14" s="38"/>
      <c r="H14" s="39"/>
      <c r="I14" s="40"/>
      <c r="J14" s="31"/>
      <c r="K14" s="32"/>
      <c r="L14" s="33"/>
      <c r="M14" s="11"/>
      <c r="N14" s="44">
        <f t="shared" si="0"/>
        <v>0</v>
      </c>
    </row>
    <row r="15" spans="3:14" ht="15">
      <c r="C15" s="43">
        <v>5</v>
      </c>
      <c r="D15" s="26" t="s">
        <v>30</v>
      </c>
      <c r="E15" s="37"/>
      <c r="F15" s="38"/>
      <c r="G15" s="38"/>
      <c r="H15" s="39"/>
      <c r="I15" s="40"/>
      <c r="J15" s="31"/>
      <c r="K15" s="32"/>
      <c r="L15" s="33"/>
      <c r="M15" s="11"/>
      <c r="N15" s="44">
        <f t="shared" si="0"/>
        <v>0</v>
      </c>
    </row>
    <row r="16" spans="3:14" ht="15">
      <c r="C16" s="43">
        <v>6</v>
      </c>
      <c r="D16" s="26" t="s">
        <v>31</v>
      </c>
      <c r="E16" s="37"/>
      <c r="F16" s="38"/>
      <c r="G16" s="38"/>
      <c r="H16" s="39"/>
      <c r="I16" s="40"/>
      <c r="J16" s="31"/>
      <c r="K16" s="32"/>
      <c r="L16" s="33"/>
      <c r="M16" s="11"/>
      <c r="N16" s="44">
        <f t="shared" si="0"/>
        <v>0</v>
      </c>
    </row>
    <row r="17" spans="3:14" ht="15">
      <c r="C17" s="43">
        <v>7</v>
      </c>
      <c r="D17" s="26" t="s">
        <v>32</v>
      </c>
      <c r="E17" s="37"/>
      <c r="F17" s="38"/>
      <c r="G17" s="38"/>
      <c r="H17" s="39"/>
      <c r="I17" s="40"/>
      <c r="J17" s="31"/>
      <c r="K17" s="32"/>
      <c r="L17" s="33"/>
      <c r="M17" s="11"/>
      <c r="N17" s="44">
        <f t="shared" si="0"/>
        <v>0</v>
      </c>
    </row>
    <row r="18" spans="3:14" ht="15">
      <c r="C18" s="43">
        <v>8</v>
      </c>
      <c r="D18" s="26" t="s">
        <v>33</v>
      </c>
      <c r="E18" s="45">
        <v>88000</v>
      </c>
      <c r="F18" s="45">
        <v>200</v>
      </c>
      <c r="G18" s="45">
        <v>9</v>
      </c>
      <c r="H18" s="45">
        <v>1787</v>
      </c>
      <c r="I18" s="45">
        <v>29.9</v>
      </c>
      <c r="J18" s="31">
        <f>(H18*10/(F18*G18))</f>
        <v>9.927777777777777</v>
      </c>
      <c r="K18" s="32">
        <f>ROUND(J18*(1-((I18-14)/86)),2)</f>
        <v>8.09</v>
      </c>
      <c r="L18" s="33">
        <f>ROUND(J18*(1-((I18-15)/85)),2)</f>
        <v>8.19</v>
      </c>
      <c r="M18" s="11"/>
      <c r="N18" s="44">
        <f t="shared" si="0"/>
        <v>0</v>
      </c>
    </row>
    <row r="19" spans="3:14" ht="15">
      <c r="C19" s="43">
        <v>9</v>
      </c>
      <c r="D19" s="26" t="s">
        <v>34</v>
      </c>
      <c r="E19" s="45">
        <v>88000</v>
      </c>
      <c r="F19" s="45">
        <v>184</v>
      </c>
      <c r="G19" s="45">
        <v>9</v>
      </c>
      <c r="H19" s="45">
        <v>1455</v>
      </c>
      <c r="I19" s="45">
        <v>25.1</v>
      </c>
      <c r="J19" s="31">
        <f>(H19*10/(F19*G19))</f>
        <v>8.78623188405797</v>
      </c>
      <c r="K19" s="32">
        <f>ROUND(J19*(1-((I19-14)/86)),2)</f>
        <v>7.65</v>
      </c>
      <c r="L19" s="33">
        <f>ROUND(J19*(1-((I19-15)/85)),2)</f>
        <v>7.74</v>
      </c>
      <c r="M19" s="11"/>
      <c r="N19" s="44">
        <f t="shared" si="0"/>
        <v>0</v>
      </c>
    </row>
    <row r="20" spans="3:14" ht="15">
      <c r="C20" s="43">
        <v>10</v>
      </c>
      <c r="D20" s="26" t="s">
        <v>35</v>
      </c>
      <c r="E20" s="45">
        <v>88000</v>
      </c>
      <c r="F20" s="45">
        <v>200</v>
      </c>
      <c r="G20" s="45">
        <v>9</v>
      </c>
      <c r="H20" s="45">
        <v>2034</v>
      </c>
      <c r="I20" s="45">
        <v>27.1</v>
      </c>
      <c r="J20" s="31">
        <f>(H20*10/(F20*G20))</f>
        <v>11.3</v>
      </c>
      <c r="K20" s="32">
        <f>ROUND(J20*(1-((I20-14)/86)),2)</f>
        <v>9.58</v>
      </c>
      <c r="L20" s="33">
        <f>ROUND(J20*(1-((I20-15)/85)),2)</f>
        <v>9.69</v>
      </c>
      <c r="M20" s="11"/>
      <c r="N20" s="44">
        <f t="shared" si="0"/>
        <v>0</v>
      </c>
    </row>
    <row r="21" spans="3:14" ht="15">
      <c r="C21" s="43">
        <v>11</v>
      </c>
      <c r="D21" s="26" t="s">
        <v>36</v>
      </c>
      <c r="E21" s="45">
        <v>88000</v>
      </c>
      <c r="F21" s="45">
        <v>199.5</v>
      </c>
      <c r="G21" s="45">
        <v>9</v>
      </c>
      <c r="H21" s="45">
        <v>1899</v>
      </c>
      <c r="I21" s="45">
        <v>29.4</v>
      </c>
      <c r="J21" s="31">
        <f>(H21*10/(F21*G21))</f>
        <v>10.576441102756892</v>
      </c>
      <c r="K21" s="32">
        <f>ROUND(J21*(1-((I21-14)/86)),2)</f>
        <v>8.68</v>
      </c>
      <c r="L21" s="33">
        <f>ROUND(J21*(1-((I21-15)/85)),2)</f>
        <v>8.78</v>
      </c>
      <c r="M21" s="11"/>
      <c r="N21" s="44">
        <f t="shared" si="0"/>
        <v>0</v>
      </c>
    </row>
    <row r="22" spans="3:14" ht="15">
      <c r="C22" s="43">
        <v>12</v>
      </c>
      <c r="D22" s="26" t="s">
        <v>37</v>
      </c>
      <c r="E22" s="46"/>
      <c r="F22" s="47"/>
      <c r="G22" s="47"/>
      <c r="H22" s="48"/>
      <c r="I22" s="49"/>
      <c r="J22" s="31"/>
      <c r="K22" s="32"/>
      <c r="L22" s="33"/>
      <c r="M22" s="11"/>
      <c r="N22" s="44">
        <f t="shared" si="0"/>
        <v>0</v>
      </c>
    </row>
    <row r="23" spans="3:14" ht="15">
      <c r="C23" s="43">
        <v>13</v>
      </c>
      <c r="D23" s="26" t="s">
        <v>38</v>
      </c>
      <c r="E23" s="46"/>
      <c r="F23" s="47"/>
      <c r="G23" s="47"/>
      <c r="H23" s="48"/>
      <c r="I23" s="49"/>
      <c r="J23" s="31"/>
      <c r="K23" s="32"/>
      <c r="L23" s="33"/>
      <c r="M23" s="11"/>
      <c r="N23" s="44">
        <f t="shared" si="0"/>
        <v>0</v>
      </c>
    </row>
    <row r="24" spans="3:14" ht="15">
      <c r="C24" s="43">
        <v>14</v>
      </c>
      <c r="D24" s="26" t="s">
        <v>39</v>
      </c>
      <c r="E24" s="46"/>
      <c r="F24" s="47"/>
      <c r="G24" s="47"/>
      <c r="H24" s="48"/>
      <c r="I24" s="49"/>
      <c r="J24" s="31"/>
      <c r="K24" s="32"/>
      <c r="L24" s="33"/>
      <c r="M24" s="11"/>
      <c r="N24" s="44">
        <f t="shared" si="0"/>
        <v>0</v>
      </c>
    </row>
    <row r="25" spans="3:14" ht="15">
      <c r="C25" s="43">
        <v>15</v>
      </c>
      <c r="D25" s="26" t="s">
        <v>40</v>
      </c>
      <c r="E25" s="45">
        <v>88000</v>
      </c>
      <c r="F25" s="45">
        <v>184</v>
      </c>
      <c r="G25" s="45">
        <v>9</v>
      </c>
      <c r="H25" s="45">
        <v>1693</v>
      </c>
      <c r="I25" s="45">
        <v>27.8</v>
      </c>
      <c r="J25" s="31">
        <f>(H25*10/(F25*G25))</f>
        <v>10.223429951690822</v>
      </c>
      <c r="K25" s="32">
        <f>ROUND(J25*(1-((I25-14)/86)),2)</f>
        <v>8.58</v>
      </c>
      <c r="L25" s="33">
        <f>ROUND(J25*(1-((I25-15)/85)),2)</f>
        <v>8.68</v>
      </c>
      <c r="M25" s="11"/>
      <c r="N25" s="44">
        <f t="shared" si="0"/>
        <v>0</v>
      </c>
    </row>
    <row r="26" spans="3:14" ht="15">
      <c r="C26" s="43">
        <v>16</v>
      </c>
      <c r="D26" s="26" t="s">
        <v>41</v>
      </c>
      <c r="E26" s="45">
        <v>88000</v>
      </c>
      <c r="F26" s="45">
        <v>200</v>
      </c>
      <c r="G26" s="45">
        <v>9</v>
      </c>
      <c r="H26" s="45">
        <v>2088</v>
      </c>
      <c r="I26" s="45">
        <v>26.5</v>
      </c>
      <c r="J26" s="31">
        <f>(H26*10/(F26*G26))</f>
        <v>11.6</v>
      </c>
      <c r="K26" s="32">
        <f>ROUND(J26*(1-((I26-14)/86)),2)</f>
        <v>9.91</v>
      </c>
      <c r="L26" s="33">
        <f>ROUND(J26*(1-((I26-15)/85)),2)</f>
        <v>10.03</v>
      </c>
      <c r="M26" s="11"/>
      <c r="N26" s="44">
        <f t="shared" si="0"/>
        <v>0</v>
      </c>
    </row>
    <row r="27" spans="3:14" ht="15">
      <c r="C27" s="43">
        <v>17</v>
      </c>
      <c r="D27" s="26" t="s">
        <v>42</v>
      </c>
      <c r="E27" s="46"/>
      <c r="F27" s="47"/>
      <c r="G27" s="47"/>
      <c r="H27" s="48"/>
      <c r="I27" s="49"/>
      <c r="J27" s="31"/>
      <c r="K27" s="32"/>
      <c r="L27" s="33"/>
      <c r="M27" s="11"/>
      <c r="N27" s="44">
        <f t="shared" si="0"/>
        <v>0</v>
      </c>
    </row>
    <row r="28" spans="3:14" ht="15">
      <c r="C28" s="43">
        <v>18</v>
      </c>
      <c r="D28" s="26" t="s">
        <v>43</v>
      </c>
      <c r="E28" s="45">
        <v>88000</v>
      </c>
      <c r="F28" s="45">
        <v>198</v>
      </c>
      <c r="G28" s="45">
        <v>9</v>
      </c>
      <c r="H28" s="45">
        <v>1931</v>
      </c>
      <c r="I28" s="45">
        <v>27.4</v>
      </c>
      <c r="J28" s="31">
        <f>(H28*10/(F28*G28))</f>
        <v>10.836139169472503</v>
      </c>
      <c r="K28" s="32">
        <f>ROUND(J28*(1-((I28-14)/86)),2)</f>
        <v>9.15</v>
      </c>
      <c r="L28" s="33">
        <f>ROUND(J28*(1-((I28-15)/85)),2)</f>
        <v>9.26</v>
      </c>
      <c r="M28" s="11"/>
      <c r="N28" s="44">
        <f t="shared" si="0"/>
        <v>0</v>
      </c>
    </row>
    <row r="29" spans="3:14" ht="15">
      <c r="C29" s="43">
        <v>19</v>
      </c>
      <c r="D29" s="26" t="s">
        <v>44</v>
      </c>
      <c r="E29" s="46"/>
      <c r="F29" s="47"/>
      <c r="G29" s="47"/>
      <c r="H29" s="48"/>
      <c r="I29" s="49"/>
      <c r="J29" s="31"/>
      <c r="K29" s="32"/>
      <c r="L29" s="33"/>
      <c r="M29" s="11"/>
      <c r="N29" s="44">
        <f t="shared" si="0"/>
        <v>0</v>
      </c>
    </row>
    <row r="30" spans="3:15" ht="15">
      <c r="C30" s="43">
        <v>20</v>
      </c>
      <c r="D30" s="26" t="s">
        <v>45</v>
      </c>
      <c r="E30" s="45">
        <v>88000</v>
      </c>
      <c r="F30" s="45">
        <v>200</v>
      </c>
      <c r="G30" s="45">
        <v>9</v>
      </c>
      <c r="H30" s="45">
        <v>2040</v>
      </c>
      <c r="I30" s="45">
        <v>25.9</v>
      </c>
      <c r="J30" s="31">
        <f>(H30*10/(F30*G30))</f>
        <v>11.333333333333334</v>
      </c>
      <c r="K30" s="32">
        <f>ROUND(J30*(1-((I30-14)/86)),2)</f>
        <v>9.77</v>
      </c>
      <c r="L30" s="33">
        <f>ROUND(J30*(1-((I30-15)/85)),2)</f>
        <v>9.88</v>
      </c>
      <c r="M30" s="11"/>
      <c r="N30" s="44">
        <f t="shared" si="0"/>
        <v>0</v>
      </c>
      <c r="O30" t="s">
        <v>46</v>
      </c>
    </row>
    <row r="31" spans="3:14" ht="15">
      <c r="C31" s="43">
        <v>21</v>
      </c>
      <c r="D31" s="26" t="s">
        <v>47</v>
      </c>
      <c r="E31" s="37"/>
      <c r="F31" s="38"/>
      <c r="G31" s="38"/>
      <c r="H31" s="39"/>
      <c r="I31" s="40"/>
      <c r="J31" s="31"/>
      <c r="K31" s="32"/>
      <c r="L31" s="33"/>
      <c r="M31" s="11"/>
      <c r="N31" s="44">
        <f t="shared" si="0"/>
        <v>0</v>
      </c>
    </row>
    <row r="32" spans="3:14" ht="15">
      <c r="C32" s="43">
        <v>22</v>
      </c>
      <c r="D32" s="26" t="s">
        <v>48</v>
      </c>
      <c r="E32" s="50"/>
      <c r="F32" s="38"/>
      <c r="G32" s="38"/>
      <c r="H32" s="39"/>
      <c r="I32" s="40"/>
      <c r="J32" s="31"/>
      <c r="K32" s="32"/>
      <c r="L32" s="33"/>
      <c r="M32" s="11"/>
      <c r="N32" s="44">
        <f t="shared" si="0"/>
        <v>0</v>
      </c>
    </row>
    <row r="33" spans="3:12" ht="15">
      <c r="C33" s="51">
        <v>23</v>
      </c>
      <c r="D33" s="26" t="s">
        <v>49</v>
      </c>
      <c r="E33" s="37"/>
      <c r="F33" s="38"/>
      <c r="G33" s="38"/>
      <c r="H33" s="39"/>
      <c r="I33" s="40"/>
      <c r="J33" s="31"/>
      <c r="K33" s="32"/>
      <c r="L33" s="33"/>
    </row>
    <row r="34" spans="3:12" ht="15">
      <c r="C34" s="51">
        <v>24</v>
      </c>
      <c r="D34" s="26" t="s">
        <v>50</v>
      </c>
      <c r="E34" s="52"/>
      <c r="F34" s="38"/>
      <c r="G34" s="38"/>
      <c r="H34" s="39"/>
      <c r="I34" s="40"/>
      <c r="J34" s="31"/>
      <c r="K34" s="32"/>
      <c r="L34" s="33"/>
    </row>
    <row r="35" spans="3:12" ht="15">
      <c r="C35" s="51">
        <v>25</v>
      </c>
      <c r="D35" s="26" t="s">
        <v>51</v>
      </c>
      <c r="E35" s="53"/>
      <c r="F35" s="38"/>
      <c r="G35" s="38"/>
      <c r="H35" s="39"/>
      <c r="I35" s="40"/>
      <c r="J35" s="31"/>
      <c r="K35" s="32"/>
      <c r="L35" s="33"/>
    </row>
    <row r="36" spans="3:12" ht="15">
      <c r="C36" s="51">
        <v>26</v>
      </c>
      <c r="D36" s="26" t="s">
        <v>52</v>
      </c>
      <c r="E36" s="50"/>
      <c r="F36" s="38"/>
      <c r="G36" s="38"/>
      <c r="H36" s="39"/>
      <c r="I36" s="40"/>
      <c r="J36" s="31"/>
      <c r="K36" s="32"/>
      <c r="L36" s="33"/>
    </row>
    <row r="37" spans="3:12" ht="15">
      <c r="C37" s="51">
        <v>27</v>
      </c>
      <c r="D37" s="26" t="s">
        <v>53</v>
      </c>
      <c r="E37" s="54"/>
      <c r="F37" s="55"/>
      <c r="G37" s="55"/>
      <c r="H37" s="56"/>
      <c r="I37" s="57"/>
      <c r="J37" s="31"/>
      <c r="K37" s="32"/>
      <c r="L37" s="33"/>
    </row>
    <row r="38" spans="3:12" ht="15">
      <c r="C38" s="51">
        <v>28</v>
      </c>
      <c r="D38" s="26" t="s">
        <v>54</v>
      </c>
      <c r="E38" s="54"/>
      <c r="F38" s="55"/>
      <c r="G38" s="55"/>
      <c r="H38" s="56"/>
      <c r="I38" s="57"/>
      <c r="J38" s="31"/>
      <c r="K38" s="32"/>
      <c r="L38" s="33"/>
    </row>
    <row r="39" spans="3:12" ht="15">
      <c r="C39" s="51">
        <v>29</v>
      </c>
      <c r="D39" s="58" t="s">
        <v>55</v>
      </c>
      <c r="E39" s="54"/>
      <c r="F39" s="55"/>
      <c r="G39" s="55"/>
      <c r="H39" s="56"/>
      <c r="I39" s="57"/>
      <c r="J39" s="31"/>
      <c r="K39" s="32"/>
      <c r="L39" s="33"/>
    </row>
    <row r="40" spans="3:12" ht="15">
      <c r="C40" s="51">
        <v>30</v>
      </c>
      <c r="D40" s="59" t="s">
        <v>56</v>
      </c>
      <c r="E40" s="60"/>
      <c r="F40" s="60"/>
      <c r="G40" s="61"/>
      <c r="H40" s="61"/>
      <c r="I40" s="62"/>
      <c r="J40" s="31"/>
      <c r="K40" s="32"/>
      <c r="L40" s="33"/>
    </row>
    <row r="41" spans="3:12" ht="15.75" thickBot="1">
      <c r="C41" s="63">
        <v>31</v>
      </c>
      <c r="D41" s="64" t="s">
        <v>57</v>
      </c>
      <c r="E41" s="65"/>
      <c r="F41" s="65"/>
      <c r="G41" s="65"/>
      <c r="H41" s="65"/>
      <c r="I41" s="65"/>
      <c r="J41" s="31"/>
      <c r="K41" s="32"/>
      <c r="L41" s="33"/>
    </row>
    <row r="42" spans="7:12" ht="12.75">
      <c r="G42" s="66" t="s">
        <v>58</v>
      </c>
      <c r="H42" s="66"/>
      <c r="I42" s="67">
        <f>AVERAGE(I13:I41)</f>
        <v>27.387500000000003</v>
      </c>
      <c r="J42" s="67">
        <f>AVERAGE(J13:J41)</f>
        <v>10.572919152386161</v>
      </c>
      <c r="K42" s="67">
        <f>AVERAGE(K13:K41)</f>
        <v>8.92625</v>
      </c>
      <c r="L42" s="67">
        <f>AVERAGE(L13:L41)</f>
        <v>9.03125</v>
      </c>
    </row>
  </sheetData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2" r:id="rId2"/>
  <headerFooter alignWithMargins="0">
    <oddHeader>&amp;C&amp;F</oddHeader>
    <oddFooter>&amp;CStrona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43">
    <pageSetUpPr fitToPage="1"/>
  </sheetPr>
  <dimension ref="A4:O42"/>
  <sheetViews>
    <sheetView showGridLines="0" zoomScale="85" zoomScaleNormal="85" workbookViewId="0" topLeftCell="A7">
      <selection activeCell="D49" sqref="D49"/>
    </sheetView>
  </sheetViews>
  <sheetFormatPr defaultColWidth="9.00390625" defaultRowHeight="12.75"/>
  <cols>
    <col min="1" max="2" width="12.25390625" style="0" customWidth="1"/>
    <col min="3" max="3" width="7.25390625" style="1" customWidth="1"/>
    <col min="4" max="4" width="27.62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 thickBot="1"/>
    <row r="9" spans="1:14" ht="15.75">
      <c r="A9" s="6" t="s">
        <v>77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76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22" t="s">
        <v>25</v>
      </c>
    </row>
    <row r="11" spans="1:14" s="24" customFormat="1" ht="15.75">
      <c r="A11" s="23"/>
      <c r="C11" s="25">
        <v>1</v>
      </c>
      <c r="D11" s="26" t="s">
        <v>26</v>
      </c>
      <c r="E11" s="88"/>
      <c r="F11" s="55"/>
      <c r="G11" s="55"/>
      <c r="H11" s="56"/>
      <c r="I11" s="57"/>
      <c r="J11" s="31"/>
      <c r="K11" s="32"/>
      <c r="L11" s="33"/>
      <c r="M11" s="34"/>
      <c r="N11" s="35">
        <f aca="true" t="shared" si="0" ref="N11:N32">M11*10000/3.75</f>
        <v>0</v>
      </c>
    </row>
    <row r="12" spans="1:14" ht="15.75">
      <c r="A12" s="36"/>
      <c r="C12" s="25">
        <v>2</v>
      </c>
      <c r="D12" s="26" t="s">
        <v>27</v>
      </c>
      <c r="E12" s="89"/>
      <c r="F12" s="55"/>
      <c r="G12" s="55"/>
      <c r="H12" s="56"/>
      <c r="I12" s="57"/>
      <c r="J12" s="31"/>
      <c r="K12" s="32"/>
      <c r="L12" s="33"/>
      <c r="M12" s="41"/>
      <c r="N12" s="42">
        <f t="shared" si="0"/>
        <v>0</v>
      </c>
    </row>
    <row r="13" spans="3:14" ht="15">
      <c r="C13" s="25">
        <v>3</v>
      </c>
      <c r="D13" s="26" t="s">
        <v>28</v>
      </c>
      <c r="E13" s="89"/>
      <c r="F13" s="55"/>
      <c r="G13" s="55"/>
      <c r="H13" s="56"/>
      <c r="I13" s="57"/>
      <c r="J13" s="31"/>
      <c r="K13" s="32"/>
      <c r="L13" s="33"/>
      <c r="M13" s="41"/>
      <c r="N13" s="42">
        <f t="shared" si="0"/>
        <v>0</v>
      </c>
    </row>
    <row r="14" spans="3:14" ht="15">
      <c r="C14" s="43">
        <v>4</v>
      </c>
      <c r="D14" s="26" t="s">
        <v>29</v>
      </c>
      <c r="E14" s="89"/>
      <c r="F14" s="55"/>
      <c r="G14" s="55"/>
      <c r="H14" s="56"/>
      <c r="I14" s="57"/>
      <c r="J14" s="31"/>
      <c r="K14" s="32"/>
      <c r="L14" s="33"/>
      <c r="M14" s="11"/>
      <c r="N14" s="44">
        <f t="shared" si="0"/>
        <v>0</v>
      </c>
    </row>
    <row r="15" spans="3:14" ht="15">
      <c r="C15" s="43">
        <v>5</v>
      </c>
      <c r="D15" s="26" t="s">
        <v>30</v>
      </c>
      <c r="E15" s="89"/>
      <c r="F15" s="55"/>
      <c r="G15" s="55"/>
      <c r="H15" s="56"/>
      <c r="I15" s="57"/>
      <c r="J15" s="31"/>
      <c r="K15" s="32"/>
      <c r="L15" s="33"/>
      <c r="M15" s="11"/>
      <c r="N15" s="44">
        <f t="shared" si="0"/>
        <v>0</v>
      </c>
    </row>
    <row r="16" spans="3:14" ht="15">
      <c r="C16" s="43">
        <v>6</v>
      </c>
      <c r="D16" s="26" t="s">
        <v>31</v>
      </c>
      <c r="E16" s="90"/>
      <c r="F16" s="90"/>
      <c r="G16" s="90"/>
      <c r="H16" s="90"/>
      <c r="I16" s="91"/>
      <c r="J16" s="31"/>
      <c r="K16" s="32"/>
      <c r="L16" s="33"/>
      <c r="M16" s="11"/>
      <c r="N16" s="44">
        <f t="shared" si="0"/>
        <v>0</v>
      </c>
    </row>
    <row r="17" spans="3:14" ht="15">
      <c r="C17" s="43">
        <v>7</v>
      </c>
      <c r="D17" s="26" t="s">
        <v>32</v>
      </c>
      <c r="E17" s="89"/>
      <c r="F17" s="55"/>
      <c r="G17" s="55"/>
      <c r="H17" s="56"/>
      <c r="I17" s="57"/>
      <c r="J17" s="31"/>
      <c r="K17" s="32"/>
      <c r="L17" s="33"/>
      <c r="M17" s="11"/>
      <c r="N17" s="44">
        <f t="shared" si="0"/>
        <v>0</v>
      </c>
    </row>
    <row r="18" spans="3:14" ht="15">
      <c r="C18" s="43">
        <v>8</v>
      </c>
      <c r="D18" s="26" t="s">
        <v>33</v>
      </c>
      <c r="E18" s="46">
        <v>77000</v>
      </c>
      <c r="F18" s="47">
        <v>196</v>
      </c>
      <c r="G18" s="47">
        <v>3</v>
      </c>
      <c r="H18" s="48">
        <v>620</v>
      </c>
      <c r="I18" s="96">
        <v>23.8</v>
      </c>
      <c r="J18" s="31">
        <f>(H18*10/(F18*G18))</f>
        <v>10.54421768707483</v>
      </c>
      <c r="K18" s="32">
        <f>ROUND(J18*(1-((I18-14)/86)),2)</f>
        <v>9.34</v>
      </c>
      <c r="L18" s="33">
        <f>ROUND(J18*(1-((I18-15)/85)),2)</f>
        <v>9.45</v>
      </c>
      <c r="M18" s="11"/>
      <c r="N18" s="44">
        <f t="shared" si="0"/>
        <v>0</v>
      </c>
    </row>
    <row r="19" spans="3:14" ht="15">
      <c r="C19" s="43">
        <v>9</v>
      </c>
      <c r="D19" s="26" t="s">
        <v>34</v>
      </c>
      <c r="E19" s="46">
        <v>77000</v>
      </c>
      <c r="F19" s="47">
        <v>198</v>
      </c>
      <c r="G19" s="47">
        <v>3</v>
      </c>
      <c r="H19" s="48">
        <v>642</v>
      </c>
      <c r="I19" s="96">
        <v>22.5</v>
      </c>
      <c r="J19" s="31">
        <f>(H19*10/(F19*G19))</f>
        <v>10.808080808080808</v>
      </c>
      <c r="K19" s="32">
        <f>ROUND(J19*(1-((I19-14)/86)),2)</f>
        <v>9.74</v>
      </c>
      <c r="L19" s="33">
        <f>ROUND(J19*(1-((I19-15)/85)),2)</f>
        <v>9.85</v>
      </c>
      <c r="M19" s="11"/>
      <c r="N19" s="44">
        <f t="shared" si="0"/>
        <v>0</v>
      </c>
    </row>
    <row r="20" spans="3:14" ht="15">
      <c r="C20" s="43">
        <v>10</v>
      </c>
      <c r="D20" s="26" t="s">
        <v>35</v>
      </c>
      <c r="E20" s="46">
        <v>77000</v>
      </c>
      <c r="F20" s="47">
        <v>200</v>
      </c>
      <c r="G20" s="47">
        <v>3</v>
      </c>
      <c r="H20" s="48">
        <v>813</v>
      </c>
      <c r="I20" s="96">
        <v>33</v>
      </c>
      <c r="J20" s="31">
        <f>(H20*10/(F20*G20))</f>
        <v>13.55</v>
      </c>
      <c r="K20" s="32">
        <f>ROUND(J20*(1-((I20-14)/86)),2)</f>
        <v>10.56</v>
      </c>
      <c r="L20" s="33">
        <f>ROUND(J20*(1-((I20-15)/85)),2)</f>
        <v>10.68</v>
      </c>
      <c r="M20" s="11"/>
      <c r="N20" s="44">
        <f t="shared" si="0"/>
        <v>0</v>
      </c>
    </row>
    <row r="21" spans="3:14" ht="15">
      <c r="C21" s="43">
        <v>11</v>
      </c>
      <c r="D21" s="26" t="s">
        <v>36</v>
      </c>
      <c r="E21" s="46"/>
      <c r="F21" s="47"/>
      <c r="G21" s="47"/>
      <c r="H21" s="48"/>
      <c r="I21" s="96"/>
      <c r="J21" s="31"/>
      <c r="K21" s="32"/>
      <c r="L21" s="33"/>
      <c r="M21" s="11"/>
      <c r="N21" s="44">
        <f t="shared" si="0"/>
        <v>0</v>
      </c>
    </row>
    <row r="22" spans="3:14" ht="15">
      <c r="C22" s="43">
        <v>12</v>
      </c>
      <c r="D22" s="26" t="s">
        <v>37</v>
      </c>
      <c r="E22" s="46"/>
      <c r="F22" s="47"/>
      <c r="G22" s="47"/>
      <c r="H22" s="48"/>
      <c r="I22" s="96"/>
      <c r="J22" s="31"/>
      <c r="K22" s="32"/>
      <c r="L22" s="33"/>
      <c r="M22" s="11"/>
      <c r="N22" s="44">
        <f t="shared" si="0"/>
        <v>0</v>
      </c>
    </row>
    <row r="23" spans="3:14" ht="15">
      <c r="C23" s="43">
        <v>13</v>
      </c>
      <c r="D23" s="26" t="s">
        <v>38</v>
      </c>
      <c r="E23" s="46"/>
      <c r="F23" s="47"/>
      <c r="G23" s="47"/>
      <c r="H23" s="48"/>
      <c r="I23" s="96"/>
      <c r="J23" s="31"/>
      <c r="K23" s="32"/>
      <c r="L23" s="33"/>
      <c r="M23" s="11"/>
      <c r="N23" s="44">
        <f t="shared" si="0"/>
        <v>0</v>
      </c>
    </row>
    <row r="24" spans="3:14" ht="15">
      <c r="C24" s="43">
        <v>14</v>
      </c>
      <c r="D24" s="26" t="s">
        <v>39</v>
      </c>
      <c r="E24" s="46"/>
      <c r="F24" s="47"/>
      <c r="G24" s="47"/>
      <c r="H24" s="48"/>
      <c r="I24" s="96"/>
      <c r="J24" s="31"/>
      <c r="K24" s="32"/>
      <c r="L24" s="33"/>
      <c r="M24" s="11"/>
      <c r="N24" s="44">
        <f t="shared" si="0"/>
        <v>0</v>
      </c>
    </row>
    <row r="25" spans="3:14" ht="15">
      <c r="C25" s="43">
        <v>15</v>
      </c>
      <c r="D25" s="26" t="s">
        <v>40</v>
      </c>
      <c r="E25" s="46">
        <v>77000</v>
      </c>
      <c r="F25" s="47">
        <v>202</v>
      </c>
      <c r="G25" s="47">
        <v>3</v>
      </c>
      <c r="H25" s="48">
        <v>834</v>
      </c>
      <c r="I25" s="96">
        <v>33.5</v>
      </c>
      <c r="J25" s="31">
        <f>(H25*10/(F25*G25))</f>
        <v>13.762376237623762</v>
      </c>
      <c r="K25" s="32">
        <f>ROUND(J25*(1-((I25-14)/86)),2)</f>
        <v>10.64</v>
      </c>
      <c r="L25" s="33">
        <f>ROUND(J25*(1-((I25-15)/85)),2)</f>
        <v>10.77</v>
      </c>
      <c r="M25" s="11"/>
      <c r="N25" s="44">
        <f t="shared" si="0"/>
        <v>0</v>
      </c>
    </row>
    <row r="26" spans="3:14" ht="15">
      <c r="C26" s="43">
        <v>16</v>
      </c>
      <c r="D26" s="26" t="s">
        <v>41</v>
      </c>
      <c r="E26" s="46">
        <v>77000</v>
      </c>
      <c r="F26" s="47">
        <v>204</v>
      </c>
      <c r="G26" s="47">
        <v>3</v>
      </c>
      <c r="H26" s="48">
        <v>840</v>
      </c>
      <c r="I26" s="96">
        <v>31.2</v>
      </c>
      <c r="J26" s="31">
        <f>(H26*10/(F26*G26))</f>
        <v>13.72549019607843</v>
      </c>
      <c r="K26" s="32">
        <f>ROUND(J26*(1-((I26-14)/86)),2)</f>
        <v>10.98</v>
      </c>
      <c r="L26" s="33">
        <f>ROUND(J26*(1-((I26-15)/85)),2)</f>
        <v>11.11</v>
      </c>
      <c r="M26" s="11"/>
      <c r="N26" s="44">
        <f t="shared" si="0"/>
        <v>0</v>
      </c>
    </row>
    <row r="27" spans="3:14" ht="15">
      <c r="C27" s="43">
        <v>17</v>
      </c>
      <c r="D27" s="26" t="s">
        <v>42</v>
      </c>
      <c r="E27" s="46"/>
      <c r="F27" s="47"/>
      <c r="G27" s="47"/>
      <c r="H27" s="48"/>
      <c r="I27" s="96"/>
      <c r="J27" s="31"/>
      <c r="K27" s="32"/>
      <c r="L27" s="33"/>
      <c r="M27" s="11"/>
      <c r="N27" s="44">
        <f t="shared" si="0"/>
        <v>0</v>
      </c>
    </row>
    <row r="28" spans="3:14" ht="15">
      <c r="C28" s="43">
        <v>18</v>
      </c>
      <c r="D28" s="26" t="s">
        <v>43</v>
      </c>
      <c r="E28" s="97">
        <v>77000</v>
      </c>
      <c r="F28" s="47">
        <v>206</v>
      </c>
      <c r="G28" s="47">
        <v>3</v>
      </c>
      <c r="H28" s="48">
        <v>850</v>
      </c>
      <c r="I28" s="96">
        <v>33</v>
      </c>
      <c r="J28" s="31">
        <f>(H28*10/(F28*G28))</f>
        <v>13.754045307443366</v>
      </c>
      <c r="K28" s="32">
        <f>ROUND(J28*(1-((I28-14)/86)),2)</f>
        <v>10.72</v>
      </c>
      <c r="L28" s="33">
        <f>ROUND(J28*(1-((I28-15)/85)),2)</f>
        <v>10.84</v>
      </c>
      <c r="M28" s="11"/>
      <c r="N28" s="44">
        <f t="shared" si="0"/>
        <v>0</v>
      </c>
    </row>
    <row r="29" spans="3:14" ht="15">
      <c r="C29" s="43">
        <v>19</v>
      </c>
      <c r="D29" s="26" t="s">
        <v>44</v>
      </c>
      <c r="E29" s="97">
        <v>77000</v>
      </c>
      <c r="F29" s="47">
        <v>208</v>
      </c>
      <c r="G29" s="47">
        <v>3</v>
      </c>
      <c r="H29" s="48">
        <v>825</v>
      </c>
      <c r="I29" s="96">
        <v>33.8</v>
      </c>
      <c r="J29" s="31">
        <f>(H29*10/(F29*G29))</f>
        <v>13.221153846153847</v>
      </c>
      <c r="K29" s="32">
        <f>ROUND(J29*(1-((I29-14)/86)),2)</f>
        <v>10.18</v>
      </c>
      <c r="L29" s="33">
        <f>ROUND(J29*(1-((I29-15)/85)),2)</f>
        <v>10.3</v>
      </c>
      <c r="M29" s="11"/>
      <c r="N29" s="44">
        <f t="shared" si="0"/>
        <v>0</v>
      </c>
    </row>
    <row r="30" spans="3:15" ht="15">
      <c r="C30" s="43">
        <v>20</v>
      </c>
      <c r="D30" s="26" t="s">
        <v>45</v>
      </c>
      <c r="E30" s="97">
        <v>77000</v>
      </c>
      <c r="F30" s="47">
        <v>210</v>
      </c>
      <c r="G30" s="47">
        <v>3</v>
      </c>
      <c r="H30" s="48">
        <v>830</v>
      </c>
      <c r="I30" s="96">
        <v>34.8</v>
      </c>
      <c r="J30" s="31">
        <f>(H30*10/(F30*G30))</f>
        <v>13.174603174603174</v>
      </c>
      <c r="K30" s="32">
        <f>ROUND(J30*(1-((I30-14)/86)),2)</f>
        <v>9.99</v>
      </c>
      <c r="L30" s="33">
        <f>ROUND(J30*(1-((I30-15)/85)),2)</f>
        <v>10.11</v>
      </c>
      <c r="M30" s="11"/>
      <c r="N30" s="44">
        <f t="shared" si="0"/>
        <v>0</v>
      </c>
      <c r="O30" t="s">
        <v>46</v>
      </c>
    </row>
    <row r="31" spans="3:14" ht="15">
      <c r="C31" s="43">
        <v>21</v>
      </c>
      <c r="D31" s="26" t="s">
        <v>47</v>
      </c>
      <c r="E31" s="97">
        <v>77000</v>
      </c>
      <c r="F31" s="47">
        <v>212</v>
      </c>
      <c r="G31" s="47">
        <v>3</v>
      </c>
      <c r="H31" s="48">
        <v>821</v>
      </c>
      <c r="I31" s="96">
        <v>35.7</v>
      </c>
      <c r="J31" s="31">
        <f>(H31*10/(F31*G31))</f>
        <v>12.90880503144654</v>
      </c>
      <c r="K31" s="32">
        <f>ROUND(J31*(1-((I31-14)/86)),2)</f>
        <v>9.65</v>
      </c>
      <c r="L31" s="33">
        <f>ROUND(J31*(1-((I31-15)/85)),2)</f>
        <v>9.77</v>
      </c>
      <c r="M31" s="11"/>
      <c r="N31" s="44">
        <f t="shared" si="0"/>
        <v>0</v>
      </c>
    </row>
    <row r="32" spans="3:14" ht="15">
      <c r="C32" s="43">
        <v>22</v>
      </c>
      <c r="D32" s="26" t="s">
        <v>48</v>
      </c>
      <c r="E32" s="97">
        <v>77000</v>
      </c>
      <c r="F32" s="47">
        <v>214</v>
      </c>
      <c r="G32" s="47">
        <v>3</v>
      </c>
      <c r="H32" s="48">
        <v>850</v>
      </c>
      <c r="I32" s="96">
        <v>33</v>
      </c>
      <c r="J32" s="31">
        <f>(H32*10/(F32*G32))</f>
        <v>13.2398753894081</v>
      </c>
      <c r="K32" s="32">
        <f>ROUND(J32*(1-((I32-14)/86)),2)</f>
        <v>10.31</v>
      </c>
      <c r="L32" s="33">
        <f>ROUND(J32*(1-((I32-15)/85)),2)</f>
        <v>10.44</v>
      </c>
      <c r="M32" s="11"/>
      <c r="N32" s="44">
        <f t="shared" si="0"/>
        <v>0</v>
      </c>
    </row>
    <row r="33" spans="3:12" ht="15">
      <c r="C33" s="51">
        <v>23</v>
      </c>
      <c r="D33" s="26" t="s">
        <v>49</v>
      </c>
      <c r="E33" s="46"/>
      <c r="F33" s="47"/>
      <c r="G33" s="47"/>
      <c r="H33" s="48"/>
      <c r="I33" s="96"/>
      <c r="J33" s="31"/>
      <c r="K33" s="32"/>
      <c r="L33" s="33"/>
    </row>
    <row r="34" spans="3:12" ht="15">
      <c r="C34" s="51">
        <v>24</v>
      </c>
      <c r="D34" s="26" t="s">
        <v>50</v>
      </c>
      <c r="E34" s="98"/>
      <c r="F34" s="47"/>
      <c r="G34" s="47"/>
      <c r="H34" s="48"/>
      <c r="I34" s="96"/>
      <c r="J34" s="31"/>
      <c r="K34" s="32"/>
      <c r="L34" s="33"/>
    </row>
    <row r="35" spans="3:12" ht="15">
      <c r="C35" s="51">
        <v>25</v>
      </c>
      <c r="D35" s="26" t="s">
        <v>51</v>
      </c>
      <c r="E35" s="98">
        <v>77000</v>
      </c>
      <c r="F35" s="47">
        <v>216</v>
      </c>
      <c r="G35" s="47">
        <v>3</v>
      </c>
      <c r="H35" s="48">
        <v>820</v>
      </c>
      <c r="I35" s="96">
        <v>37.6</v>
      </c>
      <c r="J35" s="31">
        <f>(H35*10/(F35*G35))</f>
        <v>12.654320987654321</v>
      </c>
      <c r="K35" s="32">
        <f>ROUND(J35*(1-((I35-14)/86)),2)</f>
        <v>9.18</v>
      </c>
      <c r="L35" s="33">
        <f>ROUND(J35*(1-((I35-15)/85)),2)</f>
        <v>9.29</v>
      </c>
    </row>
    <row r="36" spans="3:12" ht="15">
      <c r="C36" s="51">
        <v>26</v>
      </c>
      <c r="D36" s="26" t="s">
        <v>52</v>
      </c>
      <c r="E36" s="50"/>
      <c r="F36" s="38"/>
      <c r="G36" s="38"/>
      <c r="H36" s="39"/>
      <c r="I36" s="40"/>
      <c r="J36" s="31"/>
      <c r="K36" s="32"/>
      <c r="L36" s="33"/>
    </row>
    <row r="37" spans="3:12" ht="15">
      <c r="C37" s="51">
        <v>27</v>
      </c>
      <c r="D37" s="26" t="s">
        <v>53</v>
      </c>
      <c r="E37" s="54"/>
      <c r="F37" s="55"/>
      <c r="G37" s="55"/>
      <c r="H37" s="56"/>
      <c r="I37" s="57"/>
      <c r="J37" s="31"/>
      <c r="K37" s="32"/>
      <c r="L37" s="33"/>
    </row>
    <row r="38" spans="3:12" ht="15">
      <c r="C38" s="51">
        <v>28</v>
      </c>
      <c r="D38" s="26" t="s">
        <v>54</v>
      </c>
      <c r="E38" s="54"/>
      <c r="F38" s="55"/>
      <c r="G38" s="55"/>
      <c r="H38" s="56"/>
      <c r="I38" s="57"/>
      <c r="J38" s="31"/>
      <c r="K38" s="32"/>
      <c r="L38" s="33"/>
    </row>
    <row r="39" spans="3:12" ht="15">
      <c r="C39" s="51">
        <v>29</v>
      </c>
      <c r="D39" s="58" t="s">
        <v>55</v>
      </c>
      <c r="E39" s="54"/>
      <c r="F39" s="55"/>
      <c r="G39" s="55"/>
      <c r="H39" s="56"/>
      <c r="I39" s="57"/>
      <c r="J39" s="31"/>
      <c r="K39" s="32"/>
      <c r="L39" s="33"/>
    </row>
    <row r="40" spans="3:12" ht="15">
      <c r="C40" s="51">
        <v>30</v>
      </c>
      <c r="D40" s="59" t="s">
        <v>56</v>
      </c>
      <c r="E40" s="60"/>
      <c r="F40" s="60"/>
      <c r="G40" s="61"/>
      <c r="H40" s="61"/>
      <c r="I40" s="62"/>
      <c r="J40" s="31"/>
      <c r="K40" s="32"/>
      <c r="L40" s="33"/>
    </row>
    <row r="41" spans="3:12" ht="15.75" thickBot="1">
      <c r="C41" s="63">
        <v>31</v>
      </c>
      <c r="D41" s="64" t="s">
        <v>57</v>
      </c>
      <c r="E41" s="65"/>
      <c r="F41" s="65"/>
      <c r="G41" s="65"/>
      <c r="H41" s="65"/>
      <c r="I41" s="65"/>
      <c r="J41" s="92"/>
      <c r="K41" s="93"/>
      <c r="L41" s="94"/>
    </row>
    <row r="42" spans="7:12" ht="12.75">
      <c r="G42" s="66" t="s">
        <v>58</v>
      </c>
      <c r="H42" s="66"/>
      <c r="I42" s="67">
        <f>AVERAGE(I13:I41)</f>
        <v>31.990909090909096</v>
      </c>
      <c r="J42" s="67">
        <f>AVERAGE(J13:J41)</f>
        <v>12.849360787778835</v>
      </c>
      <c r="K42" s="67">
        <f>AVERAGE(K13:K41)</f>
        <v>10.117272727272727</v>
      </c>
      <c r="L42" s="67">
        <f>AVERAGE(L13:L41)</f>
        <v>10.237272727272726</v>
      </c>
    </row>
  </sheetData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2" r:id="rId2"/>
  <headerFooter alignWithMargins="0">
    <oddHeader>&amp;C&amp;F</oddHeader>
    <oddFooter>&amp;CStrona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44">
    <pageSetUpPr fitToPage="1"/>
  </sheetPr>
  <dimension ref="A4:O42"/>
  <sheetViews>
    <sheetView showGridLines="0" zoomScale="85" zoomScaleNormal="85" workbookViewId="0" topLeftCell="A1">
      <selection activeCell="D49" sqref="D49"/>
    </sheetView>
  </sheetViews>
  <sheetFormatPr defaultColWidth="9.00390625" defaultRowHeight="12.75"/>
  <cols>
    <col min="1" max="2" width="12.25390625" style="0" customWidth="1"/>
    <col min="3" max="3" width="7.25390625" style="1" customWidth="1"/>
    <col min="4" max="4" width="27.62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 thickBot="1"/>
    <row r="9" spans="1:14" ht="15.75">
      <c r="A9" s="6" t="s">
        <v>78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79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22" t="s">
        <v>25</v>
      </c>
    </row>
    <row r="11" spans="1:14" s="24" customFormat="1" ht="15.75">
      <c r="A11" s="23"/>
      <c r="C11" s="25">
        <v>1</v>
      </c>
      <c r="D11" s="26" t="s">
        <v>26</v>
      </c>
      <c r="E11" s="88"/>
      <c r="F11" s="55"/>
      <c r="G11" s="55"/>
      <c r="H11" s="56"/>
      <c r="I11" s="57"/>
      <c r="J11" s="31"/>
      <c r="K11" s="32"/>
      <c r="L11" s="33"/>
      <c r="M11" s="34"/>
      <c r="N11" s="35">
        <f aca="true" t="shared" si="0" ref="N11:N32">M11*10000/3.75</f>
        <v>0</v>
      </c>
    </row>
    <row r="12" spans="1:14" ht="15.75">
      <c r="A12" s="36"/>
      <c r="C12" s="25">
        <v>2</v>
      </c>
      <c r="D12" s="26" t="s">
        <v>27</v>
      </c>
      <c r="E12" s="89"/>
      <c r="F12" s="55"/>
      <c r="G12" s="55"/>
      <c r="H12" s="56"/>
      <c r="I12" s="57"/>
      <c r="J12" s="31"/>
      <c r="K12" s="32"/>
      <c r="L12" s="33"/>
      <c r="M12" s="41"/>
      <c r="N12" s="42">
        <f t="shared" si="0"/>
        <v>0</v>
      </c>
    </row>
    <row r="13" spans="3:14" ht="15">
      <c r="C13" s="25">
        <v>3</v>
      </c>
      <c r="D13" s="26" t="s">
        <v>28</v>
      </c>
      <c r="E13" s="89"/>
      <c r="F13" s="55"/>
      <c r="G13" s="55"/>
      <c r="H13" s="56"/>
      <c r="I13" s="57"/>
      <c r="J13" s="31"/>
      <c r="K13" s="32"/>
      <c r="L13" s="33"/>
      <c r="M13" s="41"/>
      <c r="N13" s="42">
        <f t="shared" si="0"/>
        <v>0</v>
      </c>
    </row>
    <row r="14" spans="3:14" ht="15">
      <c r="C14" s="43">
        <v>4</v>
      </c>
      <c r="D14" s="26" t="s">
        <v>29</v>
      </c>
      <c r="E14" s="89"/>
      <c r="F14" s="55"/>
      <c r="G14" s="55"/>
      <c r="H14" s="56"/>
      <c r="I14" s="57"/>
      <c r="J14" s="31"/>
      <c r="K14" s="32"/>
      <c r="L14" s="33"/>
      <c r="M14" s="11"/>
      <c r="N14" s="44">
        <f t="shared" si="0"/>
        <v>0</v>
      </c>
    </row>
    <row r="15" spans="3:14" ht="15">
      <c r="C15" s="43">
        <v>5</v>
      </c>
      <c r="D15" s="26" t="s">
        <v>30</v>
      </c>
      <c r="E15" s="89"/>
      <c r="F15" s="55"/>
      <c r="G15" s="55"/>
      <c r="H15" s="56"/>
      <c r="I15" s="57"/>
      <c r="J15" s="31"/>
      <c r="K15" s="32"/>
      <c r="L15" s="33"/>
      <c r="M15" s="11"/>
      <c r="N15" s="44">
        <f t="shared" si="0"/>
        <v>0</v>
      </c>
    </row>
    <row r="16" spans="3:14" ht="15">
      <c r="C16" s="43">
        <v>6</v>
      </c>
      <c r="D16" s="26" t="s">
        <v>31</v>
      </c>
      <c r="E16" s="90"/>
      <c r="F16" s="90"/>
      <c r="G16" s="90"/>
      <c r="H16" s="90"/>
      <c r="I16" s="91"/>
      <c r="J16" s="31"/>
      <c r="K16" s="32"/>
      <c r="L16" s="33"/>
      <c r="M16" s="11"/>
      <c r="N16" s="44">
        <f t="shared" si="0"/>
        <v>0</v>
      </c>
    </row>
    <row r="17" spans="3:14" ht="15">
      <c r="C17" s="43">
        <v>7</v>
      </c>
      <c r="D17" s="26" t="s">
        <v>32</v>
      </c>
      <c r="E17" s="89"/>
      <c r="F17" s="55"/>
      <c r="G17" s="55"/>
      <c r="H17" s="56"/>
      <c r="I17" s="57"/>
      <c r="J17" s="31"/>
      <c r="K17" s="32"/>
      <c r="L17" s="33"/>
      <c r="M17" s="11"/>
      <c r="N17" s="44">
        <f t="shared" si="0"/>
        <v>0</v>
      </c>
    </row>
    <row r="18" spans="3:14" ht="15">
      <c r="C18" s="43">
        <v>8</v>
      </c>
      <c r="D18" s="26" t="s">
        <v>33</v>
      </c>
      <c r="E18" s="46">
        <v>82667</v>
      </c>
      <c r="F18" s="47">
        <v>180</v>
      </c>
      <c r="G18" s="47">
        <v>3</v>
      </c>
      <c r="H18" s="48">
        <v>716</v>
      </c>
      <c r="I18" s="96">
        <v>36</v>
      </c>
      <c r="J18" s="31">
        <f>(H18*10/(F18*G18))</f>
        <v>13.25925925925926</v>
      </c>
      <c r="K18" s="32">
        <f>ROUND(J18*(1-((I18-14)/86)),2)</f>
        <v>9.87</v>
      </c>
      <c r="L18" s="33">
        <f>ROUND(J18*(1-((I18-15)/85)),2)</f>
        <v>9.98</v>
      </c>
      <c r="M18" s="11"/>
      <c r="N18" s="44">
        <f t="shared" si="0"/>
        <v>0</v>
      </c>
    </row>
    <row r="19" spans="3:14" ht="15">
      <c r="C19" s="43">
        <v>9</v>
      </c>
      <c r="D19" s="26" t="s">
        <v>34</v>
      </c>
      <c r="E19" s="46">
        <v>82667</v>
      </c>
      <c r="F19" s="47">
        <v>180</v>
      </c>
      <c r="G19" s="47">
        <v>3</v>
      </c>
      <c r="H19" s="48">
        <v>720</v>
      </c>
      <c r="I19" s="96">
        <v>38</v>
      </c>
      <c r="J19" s="31">
        <f>(H19*10/(F19*G19))</f>
        <v>13.333333333333334</v>
      </c>
      <c r="K19" s="32">
        <f>ROUND(J19*(1-((I19-14)/86)),2)</f>
        <v>9.61</v>
      </c>
      <c r="L19" s="33">
        <f>ROUND(J19*(1-((I19-15)/85)),2)</f>
        <v>9.73</v>
      </c>
      <c r="M19" s="11"/>
      <c r="N19" s="44">
        <f t="shared" si="0"/>
        <v>0</v>
      </c>
    </row>
    <row r="20" spans="3:14" ht="15">
      <c r="C20" s="43">
        <v>10</v>
      </c>
      <c r="D20" s="26" t="s">
        <v>35</v>
      </c>
      <c r="E20" s="46">
        <v>82667</v>
      </c>
      <c r="F20" s="47">
        <v>180</v>
      </c>
      <c r="G20" s="47">
        <v>3</v>
      </c>
      <c r="H20" s="48">
        <v>766</v>
      </c>
      <c r="I20" s="96">
        <v>38.4</v>
      </c>
      <c r="J20" s="31">
        <f>(H20*10/(F20*G20))</f>
        <v>14.185185185185185</v>
      </c>
      <c r="K20" s="32">
        <f>ROUND(J20*(1-((I20-14)/86)),2)</f>
        <v>10.16</v>
      </c>
      <c r="L20" s="33">
        <f>ROUND(J20*(1-((I20-15)/85)),2)</f>
        <v>10.28</v>
      </c>
      <c r="M20" s="11"/>
      <c r="N20" s="44">
        <f t="shared" si="0"/>
        <v>0</v>
      </c>
    </row>
    <row r="21" spans="3:14" ht="15">
      <c r="C21" s="43">
        <v>11</v>
      </c>
      <c r="D21" s="26" t="s">
        <v>36</v>
      </c>
      <c r="E21" s="46"/>
      <c r="F21" s="47"/>
      <c r="G21" s="47"/>
      <c r="H21" s="48"/>
      <c r="I21" s="96"/>
      <c r="J21" s="31"/>
      <c r="K21" s="32"/>
      <c r="L21" s="33"/>
      <c r="M21" s="11"/>
      <c r="N21" s="44">
        <f t="shared" si="0"/>
        <v>0</v>
      </c>
    </row>
    <row r="22" spans="3:14" ht="15">
      <c r="C22" s="43">
        <v>12</v>
      </c>
      <c r="D22" s="26" t="s">
        <v>37</v>
      </c>
      <c r="E22" s="46"/>
      <c r="F22" s="47"/>
      <c r="G22" s="47"/>
      <c r="H22" s="48"/>
      <c r="I22" s="96"/>
      <c r="J22" s="31"/>
      <c r="K22" s="32"/>
      <c r="L22" s="33"/>
      <c r="M22" s="11"/>
      <c r="N22" s="44">
        <f t="shared" si="0"/>
        <v>0</v>
      </c>
    </row>
    <row r="23" spans="3:14" ht="15">
      <c r="C23" s="43">
        <v>13</v>
      </c>
      <c r="D23" s="26" t="s">
        <v>38</v>
      </c>
      <c r="E23" s="46"/>
      <c r="F23" s="47"/>
      <c r="G23" s="47"/>
      <c r="H23" s="48"/>
      <c r="I23" s="96"/>
      <c r="J23" s="31"/>
      <c r="K23" s="32"/>
      <c r="L23" s="33"/>
      <c r="M23" s="11"/>
      <c r="N23" s="44">
        <f t="shared" si="0"/>
        <v>0</v>
      </c>
    </row>
    <row r="24" spans="3:14" ht="15">
      <c r="C24" s="43">
        <v>14</v>
      </c>
      <c r="D24" s="26" t="s">
        <v>39</v>
      </c>
      <c r="E24" s="46"/>
      <c r="F24" s="47"/>
      <c r="G24" s="47"/>
      <c r="H24" s="48"/>
      <c r="I24" s="96"/>
      <c r="J24" s="31"/>
      <c r="K24" s="32"/>
      <c r="L24" s="33"/>
      <c r="M24" s="11"/>
      <c r="N24" s="44">
        <f t="shared" si="0"/>
        <v>0</v>
      </c>
    </row>
    <row r="25" spans="3:14" ht="15">
      <c r="C25" s="43">
        <v>15</v>
      </c>
      <c r="D25" s="26" t="s">
        <v>40</v>
      </c>
      <c r="E25" s="46">
        <v>82667</v>
      </c>
      <c r="F25" s="47">
        <v>180</v>
      </c>
      <c r="G25" s="47">
        <v>3</v>
      </c>
      <c r="H25" s="48">
        <v>845</v>
      </c>
      <c r="I25" s="96">
        <v>37.4</v>
      </c>
      <c r="J25" s="31">
        <f>(H25*10/(F25*G25))</f>
        <v>15.648148148148149</v>
      </c>
      <c r="K25" s="32">
        <f>ROUND(J25*(1-((I25-14)/86)),2)</f>
        <v>11.39</v>
      </c>
      <c r="L25" s="33">
        <f>ROUND(J25*(1-((I25-15)/85)),2)</f>
        <v>11.52</v>
      </c>
      <c r="M25" s="11"/>
      <c r="N25" s="44">
        <f t="shared" si="0"/>
        <v>0</v>
      </c>
    </row>
    <row r="26" spans="3:14" ht="15">
      <c r="C26" s="43">
        <v>16</v>
      </c>
      <c r="D26" s="26" t="s">
        <v>41</v>
      </c>
      <c r="E26" s="46">
        <v>82667</v>
      </c>
      <c r="F26" s="47">
        <v>180</v>
      </c>
      <c r="G26" s="47">
        <v>3</v>
      </c>
      <c r="H26" s="48">
        <v>852</v>
      </c>
      <c r="I26" s="96">
        <v>37.8</v>
      </c>
      <c r="J26" s="31">
        <f>(H26*10/(F26*G26))</f>
        <v>15.777777777777779</v>
      </c>
      <c r="K26" s="32">
        <f>ROUND(J26*(1-((I26-14)/86)),2)</f>
        <v>11.41</v>
      </c>
      <c r="L26" s="33">
        <f>ROUND(J26*(1-((I26-15)/85)),2)</f>
        <v>11.55</v>
      </c>
      <c r="M26" s="11"/>
      <c r="N26" s="44">
        <f t="shared" si="0"/>
        <v>0</v>
      </c>
    </row>
    <row r="27" spans="3:14" ht="15">
      <c r="C27" s="43">
        <v>17</v>
      </c>
      <c r="D27" s="26" t="s">
        <v>42</v>
      </c>
      <c r="E27" s="46"/>
      <c r="F27" s="47"/>
      <c r="G27" s="47"/>
      <c r="H27" s="48"/>
      <c r="I27" s="96"/>
      <c r="J27" s="31"/>
      <c r="K27" s="32"/>
      <c r="L27" s="33"/>
      <c r="M27" s="11"/>
      <c r="N27" s="44">
        <f t="shared" si="0"/>
        <v>0</v>
      </c>
    </row>
    <row r="28" spans="3:14" ht="15">
      <c r="C28" s="43">
        <v>18</v>
      </c>
      <c r="D28" s="26" t="s">
        <v>43</v>
      </c>
      <c r="E28" s="97">
        <v>82667</v>
      </c>
      <c r="F28" s="47">
        <v>180</v>
      </c>
      <c r="G28" s="47">
        <v>3</v>
      </c>
      <c r="H28" s="48">
        <v>871</v>
      </c>
      <c r="I28" s="96">
        <v>37.1</v>
      </c>
      <c r="J28" s="31">
        <f>(H28*10/(F28*G28))</f>
        <v>16.12962962962963</v>
      </c>
      <c r="K28" s="32">
        <f>ROUND(J28*(1-((I28-14)/86)),2)</f>
        <v>11.8</v>
      </c>
      <c r="L28" s="33">
        <f>ROUND(J28*(1-((I28-15)/85)),2)</f>
        <v>11.94</v>
      </c>
      <c r="M28" s="11"/>
      <c r="N28" s="44">
        <f t="shared" si="0"/>
        <v>0</v>
      </c>
    </row>
    <row r="29" spans="3:14" ht="15">
      <c r="C29" s="43">
        <v>19</v>
      </c>
      <c r="D29" s="26" t="s">
        <v>44</v>
      </c>
      <c r="E29" s="97">
        <v>82667</v>
      </c>
      <c r="F29" s="47">
        <v>180</v>
      </c>
      <c r="G29" s="47">
        <v>3</v>
      </c>
      <c r="H29" s="48">
        <v>746</v>
      </c>
      <c r="I29" s="96">
        <v>39.2</v>
      </c>
      <c r="J29" s="31">
        <f>(H29*10/(F29*G29))</f>
        <v>13.814814814814815</v>
      </c>
      <c r="K29" s="32">
        <f>ROUND(J29*(1-((I29-14)/86)),2)</f>
        <v>9.77</v>
      </c>
      <c r="L29" s="33">
        <f>ROUND(J29*(1-((I29-15)/85)),2)</f>
        <v>9.88</v>
      </c>
      <c r="M29" s="11"/>
      <c r="N29" s="44">
        <f t="shared" si="0"/>
        <v>0</v>
      </c>
    </row>
    <row r="30" spans="3:15" ht="15">
      <c r="C30" s="43">
        <v>20</v>
      </c>
      <c r="D30" s="26" t="s">
        <v>45</v>
      </c>
      <c r="E30" s="97">
        <v>82667</v>
      </c>
      <c r="F30" s="47">
        <v>180</v>
      </c>
      <c r="G30" s="47">
        <v>3</v>
      </c>
      <c r="H30" s="48">
        <v>820</v>
      </c>
      <c r="I30" s="96">
        <v>35</v>
      </c>
      <c r="J30" s="31">
        <f>(H30*10/(F30*G30))</f>
        <v>15.185185185185185</v>
      </c>
      <c r="K30" s="32">
        <f>ROUND(J30*(1-((I30-14)/86)),2)</f>
        <v>11.48</v>
      </c>
      <c r="L30" s="33">
        <f>ROUND(J30*(1-((I30-15)/85)),2)</f>
        <v>11.61</v>
      </c>
      <c r="M30" s="11"/>
      <c r="N30" s="44">
        <f t="shared" si="0"/>
        <v>0</v>
      </c>
      <c r="O30" t="s">
        <v>46</v>
      </c>
    </row>
    <row r="31" spans="3:14" ht="15">
      <c r="C31" s="43">
        <v>21</v>
      </c>
      <c r="D31" s="26" t="s">
        <v>47</v>
      </c>
      <c r="E31" s="97">
        <v>82667</v>
      </c>
      <c r="F31" s="47">
        <v>180</v>
      </c>
      <c r="G31" s="47">
        <v>3</v>
      </c>
      <c r="H31" s="48">
        <v>750</v>
      </c>
      <c r="I31" s="96">
        <v>36</v>
      </c>
      <c r="J31" s="31">
        <f>(H31*10/(F31*G31))</f>
        <v>13.88888888888889</v>
      </c>
      <c r="K31" s="32">
        <f>ROUND(J31*(1-((I31-14)/86)),2)</f>
        <v>10.34</v>
      </c>
      <c r="L31" s="33">
        <f>ROUND(J31*(1-((I31-15)/85)),2)</f>
        <v>10.46</v>
      </c>
      <c r="M31" s="11"/>
      <c r="N31" s="44">
        <f t="shared" si="0"/>
        <v>0</v>
      </c>
    </row>
    <row r="32" spans="3:14" ht="15">
      <c r="C32" s="43">
        <v>22</v>
      </c>
      <c r="D32" s="26" t="s">
        <v>48</v>
      </c>
      <c r="E32" s="97">
        <v>82667</v>
      </c>
      <c r="F32" s="47">
        <v>180</v>
      </c>
      <c r="G32" s="47">
        <v>3</v>
      </c>
      <c r="H32" s="48">
        <v>844</v>
      </c>
      <c r="I32" s="96">
        <v>36.2</v>
      </c>
      <c r="J32" s="31">
        <f>(H32*10/(F32*G32))</f>
        <v>15.62962962962963</v>
      </c>
      <c r="K32" s="32">
        <f>ROUND(J32*(1-((I32-14)/86)),2)</f>
        <v>11.6</v>
      </c>
      <c r="L32" s="33">
        <f>ROUND(J32*(1-((I32-15)/85)),2)</f>
        <v>11.73</v>
      </c>
      <c r="M32" s="11"/>
      <c r="N32" s="44">
        <f t="shared" si="0"/>
        <v>0</v>
      </c>
    </row>
    <row r="33" spans="3:12" ht="15">
      <c r="C33" s="51">
        <v>23</v>
      </c>
      <c r="D33" s="26" t="s">
        <v>49</v>
      </c>
      <c r="E33" s="46"/>
      <c r="F33" s="47"/>
      <c r="G33" s="47"/>
      <c r="H33" s="48"/>
      <c r="I33" s="96"/>
      <c r="J33" s="31"/>
      <c r="K33" s="32"/>
      <c r="L33" s="33"/>
    </row>
    <row r="34" spans="3:12" ht="15">
      <c r="C34" s="51">
        <v>24</v>
      </c>
      <c r="D34" s="26" t="s">
        <v>50</v>
      </c>
      <c r="E34" s="98"/>
      <c r="F34" s="47"/>
      <c r="G34" s="47"/>
      <c r="H34" s="48"/>
      <c r="I34" s="96"/>
      <c r="J34" s="31"/>
      <c r="K34" s="32"/>
      <c r="L34" s="33"/>
    </row>
    <row r="35" spans="3:12" ht="15">
      <c r="C35" s="51">
        <v>25</v>
      </c>
      <c r="D35" s="26" t="s">
        <v>51</v>
      </c>
      <c r="E35" s="98">
        <v>82667</v>
      </c>
      <c r="F35" s="47">
        <v>180</v>
      </c>
      <c r="G35" s="47">
        <v>3</v>
      </c>
      <c r="H35" s="48">
        <v>698</v>
      </c>
      <c r="I35" s="96">
        <v>36.8</v>
      </c>
      <c r="J35" s="31">
        <f>(H35*10/(F35*G35))</f>
        <v>12.925925925925926</v>
      </c>
      <c r="K35" s="32">
        <f>ROUND(J35*(1-((I35-14)/86)),2)</f>
        <v>9.5</v>
      </c>
      <c r="L35" s="33">
        <f>ROUND(J35*(1-((I35-15)/85)),2)</f>
        <v>9.61</v>
      </c>
    </row>
    <row r="36" spans="3:12" ht="15">
      <c r="C36" s="51">
        <v>26</v>
      </c>
      <c r="D36" s="26" t="s">
        <v>52</v>
      </c>
      <c r="E36" s="50"/>
      <c r="F36" s="38"/>
      <c r="G36" s="38"/>
      <c r="H36" s="39"/>
      <c r="I36" s="40"/>
      <c r="J36" s="31"/>
      <c r="K36" s="32"/>
      <c r="L36" s="33"/>
    </row>
    <row r="37" spans="3:12" ht="15">
      <c r="C37" s="51">
        <v>27</v>
      </c>
      <c r="D37" s="26" t="s">
        <v>53</v>
      </c>
      <c r="E37" s="54"/>
      <c r="F37" s="55"/>
      <c r="G37" s="55"/>
      <c r="H37" s="56"/>
      <c r="I37" s="57"/>
      <c r="J37" s="31"/>
      <c r="K37" s="32"/>
      <c r="L37" s="33"/>
    </row>
    <row r="38" spans="3:12" ht="15">
      <c r="C38" s="51">
        <v>28</v>
      </c>
      <c r="D38" s="26" t="s">
        <v>54</v>
      </c>
      <c r="E38" s="54"/>
      <c r="F38" s="55"/>
      <c r="G38" s="55"/>
      <c r="H38" s="56"/>
      <c r="I38" s="57"/>
      <c r="J38" s="31"/>
      <c r="K38" s="32"/>
      <c r="L38" s="33"/>
    </row>
    <row r="39" spans="3:12" ht="15">
      <c r="C39" s="51">
        <v>29</v>
      </c>
      <c r="D39" s="58" t="s">
        <v>55</v>
      </c>
      <c r="E39" s="54"/>
      <c r="F39" s="55"/>
      <c r="G39" s="55"/>
      <c r="H39" s="56"/>
      <c r="I39" s="57"/>
      <c r="J39" s="31"/>
      <c r="K39" s="32"/>
      <c r="L39" s="33"/>
    </row>
    <row r="40" spans="3:12" ht="15">
      <c r="C40" s="51">
        <v>30</v>
      </c>
      <c r="D40" s="59" t="s">
        <v>56</v>
      </c>
      <c r="E40" s="60"/>
      <c r="F40" s="60"/>
      <c r="G40" s="61"/>
      <c r="H40" s="61"/>
      <c r="I40" s="62"/>
      <c r="J40" s="31"/>
      <c r="K40" s="32"/>
      <c r="L40" s="33"/>
    </row>
    <row r="41" spans="3:12" ht="15.75" thickBot="1">
      <c r="C41" s="63">
        <v>31</v>
      </c>
      <c r="D41" s="64" t="s">
        <v>57</v>
      </c>
      <c r="E41" s="65"/>
      <c r="F41" s="65"/>
      <c r="G41" s="65"/>
      <c r="H41" s="65"/>
      <c r="I41" s="65"/>
      <c r="J41" s="92"/>
      <c r="K41" s="93"/>
      <c r="L41" s="94"/>
    </row>
    <row r="42" spans="7:12" ht="12.75">
      <c r="G42" s="66" t="s">
        <v>58</v>
      </c>
      <c r="H42" s="66"/>
      <c r="I42" s="67">
        <f>AVERAGE(I13:I41)</f>
        <v>37.081818181818186</v>
      </c>
      <c r="J42" s="67">
        <f>AVERAGE(J13:J41)</f>
        <v>14.525252525252524</v>
      </c>
      <c r="K42" s="67">
        <f>AVERAGE(K13:K41)</f>
        <v>10.629999999999999</v>
      </c>
      <c r="L42" s="67">
        <f>AVERAGE(L13:L41)</f>
        <v>10.753636363636362</v>
      </c>
    </row>
  </sheetData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2" r:id="rId2"/>
  <headerFooter alignWithMargins="0">
    <oddHeader>&amp;C&amp;F</oddHeader>
    <oddFooter>&amp;CStrona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47">
    <pageSetUpPr fitToPage="1"/>
  </sheetPr>
  <dimension ref="A4:O42"/>
  <sheetViews>
    <sheetView showGridLines="0" zoomScale="85" zoomScaleNormal="85" workbookViewId="0" topLeftCell="A1">
      <selection activeCell="E18" sqref="E18:L20"/>
    </sheetView>
  </sheetViews>
  <sheetFormatPr defaultColWidth="9.00390625" defaultRowHeight="12.75"/>
  <cols>
    <col min="1" max="2" width="12.25390625" style="0" customWidth="1"/>
    <col min="3" max="3" width="7.25390625" style="1" customWidth="1"/>
    <col min="4" max="4" width="27.62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 thickBot="1"/>
    <row r="9" spans="1:14" ht="15.75">
      <c r="A9" s="6" t="s">
        <v>80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81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22" t="s">
        <v>25</v>
      </c>
    </row>
    <row r="11" spans="1:14" s="24" customFormat="1" ht="15.75">
      <c r="A11" s="23"/>
      <c r="C11" s="25">
        <v>1</v>
      </c>
      <c r="D11" s="26" t="s">
        <v>26</v>
      </c>
      <c r="E11" s="88"/>
      <c r="F11" s="55"/>
      <c r="G11" s="55"/>
      <c r="H11" s="56"/>
      <c r="I11" s="57"/>
      <c r="J11" s="31"/>
      <c r="K11" s="32"/>
      <c r="L11" s="33"/>
      <c r="M11" s="34"/>
      <c r="N11" s="35">
        <f aca="true" t="shared" si="0" ref="N11:N32">M11*10000/3.75</f>
        <v>0</v>
      </c>
    </row>
    <row r="12" spans="1:14" ht="15.75">
      <c r="A12" s="36"/>
      <c r="C12" s="25">
        <v>2</v>
      </c>
      <c r="D12" s="26" t="s">
        <v>27</v>
      </c>
      <c r="E12" s="89"/>
      <c r="F12" s="55"/>
      <c r="G12" s="55"/>
      <c r="H12" s="56"/>
      <c r="I12" s="57"/>
      <c r="J12" s="31"/>
      <c r="K12" s="32"/>
      <c r="L12" s="33"/>
      <c r="M12" s="41"/>
      <c r="N12" s="42">
        <f t="shared" si="0"/>
        <v>0</v>
      </c>
    </row>
    <row r="13" spans="3:14" ht="15">
      <c r="C13" s="25">
        <v>3</v>
      </c>
      <c r="D13" s="26" t="s">
        <v>28</v>
      </c>
      <c r="E13" s="89"/>
      <c r="F13" s="55"/>
      <c r="G13" s="55"/>
      <c r="H13" s="56"/>
      <c r="I13" s="57"/>
      <c r="J13" s="31"/>
      <c r="K13" s="32"/>
      <c r="L13" s="33"/>
      <c r="M13" s="41"/>
      <c r="N13" s="42">
        <f t="shared" si="0"/>
        <v>0</v>
      </c>
    </row>
    <row r="14" spans="3:14" ht="15">
      <c r="C14" s="43">
        <v>4</v>
      </c>
      <c r="D14" s="26" t="s">
        <v>29</v>
      </c>
      <c r="E14" s="89"/>
      <c r="F14" s="55"/>
      <c r="G14" s="55"/>
      <c r="H14" s="56"/>
      <c r="I14" s="57"/>
      <c r="J14" s="31"/>
      <c r="K14" s="32"/>
      <c r="L14" s="33"/>
      <c r="M14" s="11"/>
      <c r="N14" s="44">
        <f t="shared" si="0"/>
        <v>0</v>
      </c>
    </row>
    <row r="15" spans="3:14" ht="15">
      <c r="C15" s="43">
        <v>5</v>
      </c>
      <c r="D15" s="26" t="s">
        <v>30</v>
      </c>
      <c r="E15" s="89"/>
      <c r="F15" s="55"/>
      <c r="G15" s="55"/>
      <c r="H15" s="56"/>
      <c r="I15" s="57"/>
      <c r="J15" s="31"/>
      <c r="K15" s="32"/>
      <c r="L15" s="33"/>
      <c r="M15" s="11"/>
      <c r="N15" s="44">
        <f t="shared" si="0"/>
        <v>0</v>
      </c>
    </row>
    <row r="16" spans="3:14" ht="15">
      <c r="C16" s="43">
        <v>6</v>
      </c>
      <c r="D16" s="26" t="s">
        <v>31</v>
      </c>
      <c r="E16" s="90"/>
      <c r="F16" s="90"/>
      <c r="G16" s="90"/>
      <c r="H16" s="90"/>
      <c r="I16" s="91"/>
      <c r="J16" s="31"/>
      <c r="K16" s="32"/>
      <c r="L16" s="33"/>
      <c r="M16" s="11"/>
      <c r="N16" s="44">
        <f t="shared" si="0"/>
        <v>0</v>
      </c>
    </row>
    <row r="17" spans="3:14" ht="15">
      <c r="C17" s="43">
        <v>7</v>
      </c>
      <c r="D17" s="26" t="s">
        <v>32</v>
      </c>
      <c r="E17" s="89"/>
      <c r="F17" s="55"/>
      <c r="G17" s="55"/>
      <c r="H17" s="56"/>
      <c r="I17" s="57"/>
      <c r="J17" s="31"/>
      <c r="K17" s="32"/>
      <c r="L17" s="33"/>
      <c r="M17" s="11"/>
      <c r="N17" s="44">
        <f t="shared" si="0"/>
        <v>0</v>
      </c>
    </row>
    <row r="18" spans="3:15" ht="15">
      <c r="C18" s="43">
        <v>8</v>
      </c>
      <c r="D18" s="26" t="s">
        <v>33</v>
      </c>
      <c r="E18" s="99"/>
      <c r="F18" s="100"/>
      <c r="G18" s="100"/>
      <c r="H18" s="101"/>
      <c r="I18" s="102"/>
      <c r="J18" s="81"/>
      <c r="K18" s="82"/>
      <c r="L18" s="83"/>
      <c r="M18" s="11"/>
      <c r="N18" s="44">
        <f t="shared" si="0"/>
        <v>0</v>
      </c>
      <c r="O18" t="s">
        <v>61</v>
      </c>
    </row>
    <row r="19" spans="3:15" ht="15">
      <c r="C19" s="43">
        <v>9</v>
      </c>
      <c r="D19" s="26" t="s">
        <v>34</v>
      </c>
      <c r="E19" s="99"/>
      <c r="F19" s="100"/>
      <c r="G19" s="100"/>
      <c r="H19" s="101"/>
      <c r="I19" s="102"/>
      <c r="J19" s="81"/>
      <c r="K19" s="82"/>
      <c r="L19" s="83"/>
      <c r="M19" s="11"/>
      <c r="N19" s="44">
        <f t="shared" si="0"/>
        <v>0</v>
      </c>
      <c r="O19" t="s">
        <v>61</v>
      </c>
    </row>
    <row r="20" spans="3:15" ht="15">
      <c r="C20" s="43">
        <v>10</v>
      </c>
      <c r="D20" s="26" t="s">
        <v>35</v>
      </c>
      <c r="E20" s="99"/>
      <c r="F20" s="100"/>
      <c r="G20" s="100"/>
      <c r="H20" s="101"/>
      <c r="I20" s="102"/>
      <c r="J20" s="81"/>
      <c r="K20" s="82"/>
      <c r="L20" s="83"/>
      <c r="M20" s="11"/>
      <c r="N20" s="44">
        <f t="shared" si="0"/>
        <v>0</v>
      </c>
      <c r="O20" t="s">
        <v>61</v>
      </c>
    </row>
    <row r="21" spans="3:14" ht="15">
      <c r="C21" s="43">
        <v>11</v>
      </c>
      <c r="D21" s="26" t="s">
        <v>36</v>
      </c>
      <c r="E21" s="46"/>
      <c r="F21" s="47"/>
      <c r="G21" s="47"/>
      <c r="H21" s="48"/>
      <c r="I21" s="96"/>
      <c r="J21" s="31"/>
      <c r="K21" s="32"/>
      <c r="L21" s="33"/>
      <c r="M21" s="11"/>
      <c r="N21" s="44">
        <f t="shared" si="0"/>
        <v>0</v>
      </c>
    </row>
    <row r="22" spans="3:14" ht="15">
      <c r="C22" s="43">
        <v>12</v>
      </c>
      <c r="D22" s="26" t="s">
        <v>37</v>
      </c>
      <c r="E22" s="46"/>
      <c r="F22" s="47"/>
      <c r="G22" s="47"/>
      <c r="H22" s="48"/>
      <c r="I22" s="96"/>
      <c r="J22" s="31"/>
      <c r="K22" s="32"/>
      <c r="L22" s="33"/>
      <c r="M22" s="11"/>
      <c r="N22" s="44">
        <f t="shared" si="0"/>
        <v>0</v>
      </c>
    </row>
    <row r="23" spans="3:14" ht="15">
      <c r="C23" s="43">
        <v>13</v>
      </c>
      <c r="D23" s="26" t="s">
        <v>38</v>
      </c>
      <c r="E23" s="46"/>
      <c r="F23" s="47"/>
      <c r="G23" s="47"/>
      <c r="H23" s="48"/>
      <c r="I23" s="96"/>
      <c r="J23" s="31"/>
      <c r="K23" s="32"/>
      <c r="L23" s="33"/>
      <c r="M23" s="11"/>
      <c r="N23" s="44">
        <f t="shared" si="0"/>
        <v>0</v>
      </c>
    </row>
    <row r="24" spans="3:14" ht="15">
      <c r="C24" s="43">
        <v>14</v>
      </c>
      <c r="D24" s="26" t="s">
        <v>39</v>
      </c>
      <c r="E24" s="46"/>
      <c r="F24" s="47"/>
      <c r="G24" s="47"/>
      <c r="H24" s="48"/>
      <c r="I24" s="96"/>
      <c r="J24" s="31"/>
      <c r="K24" s="32"/>
      <c r="L24" s="33"/>
      <c r="M24" s="11"/>
      <c r="N24" s="44">
        <f t="shared" si="0"/>
        <v>0</v>
      </c>
    </row>
    <row r="25" spans="3:14" ht="15">
      <c r="C25" s="43">
        <v>15</v>
      </c>
      <c r="D25" s="26" t="s">
        <v>40</v>
      </c>
      <c r="E25" s="46">
        <v>82000</v>
      </c>
      <c r="F25" s="47">
        <v>250</v>
      </c>
      <c r="G25" s="47">
        <v>4.5</v>
      </c>
      <c r="H25" s="48">
        <v>1234</v>
      </c>
      <c r="I25" s="96">
        <v>33</v>
      </c>
      <c r="J25" s="31">
        <f>(H25*10/(F25*G25))</f>
        <v>10.96888888888889</v>
      </c>
      <c r="K25" s="32">
        <f>ROUND(J25*(1-((I25-14)/86)),2)</f>
        <v>8.55</v>
      </c>
      <c r="L25" s="33">
        <f>ROUND(J25*(1-((I25-15)/85)),2)</f>
        <v>8.65</v>
      </c>
      <c r="M25" s="11"/>
      <c r="N25" s="44">
        <f t="shared" si="0"/>
        <v>0</v>
      </c>
    </row>
    <row r="26" spans="3:14" ht="15">
      <c r="C26" s="43">
        <v>16</v>
      </c>
      <c r="D26" s="26" t="s">
        <v>41</v>
      </c>
      <c r="E26" s="46">
        <v>82000</v>
      </c>
      <c r="F26" s="47">
        <v>250</v>
      </c>
      <c r="G26" s="47">
        <v>4.5</v>
      </c>
      <c r="H26" s="48">
        <v>1240</v>
      </c>
      <c r="I26" s="96">
        <v>30.2</v>
      </c>
      <c r="J26" s="31">
        <f>(H26*10/(F26*G26))</f>
        <v>11.022222222222222</v>
      </c>
      <c r="K26" s="32">
        <f>ROUND(J26*(1-((I26-14)/86)),2)</f>
        <v>8.95</v>
      </c>
      <c r="L26" s="33">
        <f>ROUND(J26*(1-((I26-15)/85)),2)</f>
        <v>9.05</v>
      </c>
      <c r="M26" s="11"/>
      <c r="N26" s="44">
        <f t="shared" si="0"/>
        <v>0</v>
      </c>
    </row>
    <row r="27" spans="3:14" ht="15">
      <c r="C27" s="43">
        <v>17</v>
      </c>
      <c r="D27" s="26" t="s">
        <v>42</v>
      </c>
      <c r="E27" s="46"/>
      <c r="F27" s="47"/>
      <c r="G27" s="47"/>
      <c r="H27" s="48"/>
      <c r="I27" s="96"/>
      <c r="J27" s="31"/>
      <c r="K27" s="32"/>
      <c r="L27" s="33"/>
      <c r="M27" s="11"/>
      <c r="N27" s="44">
        <f t="shared" si="0"/>
        <v>0</v>
      </c>
    </row>
    <row r="28" spans="3:14" ht="15">
      <c r="C28" s="43">
        <v>18</v>
      </c>
      <c r="D28" s="26" t="s">
        <v>43</v>
      </c>
      <c r="E28" s="97">
        <v>82000</v>
      </c>
      <c r="F28" s="47">
        <v>250</v>
      </c>
      <c r="G28" s="47">
        <v>4.5</v>
      </c>
      <c r="H28" s="48">
        <v>1350</v>
      </c>
      <c r="I28" s="96">
        <v>33.6</v>
      </c>
      <c r="J28" s="31">
        <f>(H28*10/(F28*G28))</f>
        <v>12</v>
      </c>
      <c r="K28" s="32">
        <f>ROUND(J28*(1-((I28-14)/86)),2)</f>
        <v>9.27</v>
      </c>
      <c r="L28" s="33">
        <f>ROUND(J28*(1-((I28-15)/85)),2)</f>
        <v>9.37</v>
      </c>
      <c r="M28" s="11"/>
      <c r="N28" s="44">
        <f t="shared" si="0"/>
        <v>0</v>
      </c>
    </row>
    <row r="29" spans="3:14" ht="15">
      <c r="C29" s="43">
        <v>19</v>
      </c>
      <c r="D29" s="26" t="s">
        <v>44</v>
      </c>
      <c r="E29" s="97">
        <v>82000</v>
      </c>
      <c r="F29" s="47">
        <v>250</v>
      </c>
      <c r="G29" s="47">
        <v>4.5</v>
      </c>
      <c r="H29" s="48">
        <v>1325</v>
      </c>
      <c r="I29" s="96">
        <v>33.8</v>
      </c>
      <c r="J29" s="31">
        <f>(H29*10/(F29*G29))</f>
        <v>11.777777777777779</v>
      </c>
      <c r="K29" s="32">
        <f>ROUND(J29*(1-((I29-14)/86)),2)</f>
        <v>9.07</v>
      </c>
      <c r="L29" s="33">
        <f>ROUND(J29*(1-((I29-15)/85)),2)</f>
        <v>9.17</v>
      </c>
      <c r="M29" s="11"/>
      <c r="N29" s="44">
        <f t="shared" si="0"/>
        <v>0</v>
      </c>
    </row>
    <row r="30" spans="3:15" ht="15">
      <c r="C30" s="43">
        <v>20</v>
      </c>
      <c r="D30" s="26" t="s">
        <v>45</v>
      </c>
      <c r="E30" s="97">
        <v>82000</v>
      </c>
      <c r="F30" s="47">
        <v>250</v>
      </c>
      <c r="G30" s="47">
        <v>4.5</v>
      </c>
      <c r="H30" s="48">
        <v>1330</v>
      </c>
      <c r="I30" s="96">
        <v>34.8</v>
      </c>
      <c r="J30" s="31">
        <f>(H30*10/(F30*G30))</f>
        <v>11.822222222222223</v>
      </c>
      <c r="K30" s="32">
        <f>ROUND(J30*(1-((I30-14)/86)),2)</f>
        <v>8.96</v>
      </c>
      <c r="L30" s="33">
        <f>ROUND(J30*(1-((I30-15)/85)),2)</f>
        <v>9.07</v>
      </c>
      <c r="M30" s="11"/>
      <c r="N30" s="44">
        <f t="shared" si="0"/>
        <v>0</v>
      </c>
      <c r="O30" t="s">
        <v>46</v>
      </c>
    </row>
    <row r="31" spans="3:14" ht="15">
      <c r="C31" s="43">
        <v>21</v>
      </c>
      <c r="D31" s="26" t="s">
        <v>47</v>
      </c>
      <c r="E31" s="97">
        <v>82000</v>
      </c>
      <c r="F31" s="47">
        <v>250</v>
      </c>
      <c r="G31" s="47">
        <v>4.5</v>
      </c>
      <c r="H31" s="48">
        <v>1321</v>
      </c>
      <c r="I31" s="96">
        <v>35.7</v>
      </c>
      <c r="J31" s="31">
        <f>(H31*10/(F31*G31))</f>
        <v>11.742222222222223</v>
      </c>
      <c r="K31" s="32">
        <f>ROUND(J31*(1-((I31-14)/86)),2)</f>
        <v>8.78</v>
      </c>
      <c r="L31" s="33">
        <f>ROUND(J31*(1-((I31-15)/85)),2)</f>
        <v>8.88</v>
      </c>
      <c r="M31" s="11"/>
      <c r="N31" s="44">
        <f t="shared" si="0"/>
        <v>0</v>
      </c>
    </row>
    <row r="32" spans="3:14" ht="15">
      <c r="C32" s="43">
        <v>22</v>
      </c>
      <c r="D32" s="26" t="s">
        <v>48</v>
      </c>
      <c r="E32" s="97">
        <v>82000</v>
      </c>
      <c r="F32" s="47">
        <v>250</v>
      </c>
      <c r="G32" s="47">
        <v>4.5</v>
      </c>
      <c r="H32" s="48">
        <v>1350</v>
      </c>
      <c r="I32" s="96">
        <v>33</v>
      </c>
      <c r="J32" s="31">
        <f>(H32*10/(F32*G32))</f>
        <v>12</v>
      </c>
      <c r="K32" s="32">
        <f>ROUND(J32*(1-((I32-14)/86)),2)</f>
        <v>9.35</v>
      </c>
      <c r="L32" s="33">
        <f>ROUND(J32*(1-((I32-15)/85)),2)</f>
        <v>9.46</v>
      </c>
      <c r="M32" s="11"/>
      <c r="N32" s="44">
        <f t="shared" si="0"/>
        <v>0</v>
      </c>
    </row>
    <row r="33" spans="3:12" ht="15">
      <c r="C33" s="51">
        <v>23</v>
      </c>
      <c r="D33" s="26" t="s">
        <v>49</v>
      </c>
      <c r="E33" s="46"/>
      <c r="F33" s="47"/>
      <c r="G33" s="47"/>
      <c r="H33" s="48"/>
      <c r="I33" s="96"/>
      <c r="J33" s="31"/>
      <c r="K33" s="32"/>
      <c r="L33" s="33"/>
    </row>
    <row r="34" spans="3:12" ht="15">
      <c r="C34" s="51">
        <v>24</v>
      </c>
      <c r="D34" s="26" t="s">
        <v>50</v>
      </c>
      <c r="E34" s="98"/>
      <c r="F34" s="47"/>
      <c r="G34" s="47"/>
      <c r="H34" s="48"/>
      <c r="I34" s="96"/>
      <c r="J34" s="31"/>
      <c r="K34" s="32"/>
      <c r="L34" s="33"/>
    </row>
    <row r="35" spans="3:12" ht="15">
      <c r="C35" s="51">
        <v>25</v>
      </c>
      <c r="D35" s="26" t="s">
        <v>51</v>
      </c>
      <c r="E35" s="98">
        <v>82000</v>
      </c>
      <c r="F35" s="47">
        <v>250</v>
      </c>
      <c r="G35" s="47">
        <v>4.5</v>
      </c>
      <c r="H35" s="48">
        <v>1320</v>
      </c>
      <c r="I35" s="96">
        <v>37.6</v>
      </c>
      <c r="J35" s="31">
        <f>(H35*10/(F35*G35))</f>
        <v>11.733333333333333</v>
      </c>
      <c r="K35" s="32">
        <f>ROUND(J35*(1-((I35-14)/86)),2)</f>
        <v>8.51</v>
      </c>
      <c r="L35" s="33">
        <f>ROUND(J35*(1-((I35-15)/85)),2)</f>
        <v>8.61</v>
      </c>
    </row>
    <row r="36" spans="3:12" ht="15">
      <c r="C36" s="51">
        <v>26</v>
      </c>
      <c r="D36" s="26" t="s">
        <v>52</v>
      </c>
      <c r="E36" s="50"/>
      <c r="F36" s="38"/>
      <c r="G36" s="38"/>
      <c r="H36" s="39"/>
      <c r="I36" s="40"/>
      <c r="J36" s="31"/>
      <c r="K36" s="32"/>
      <c r="L36" s="33"/>
    </row>
    <row r="37" spans="3:12" ht="15">
      <c r="C37" s="51">
        <v>27</v>
      </c>
      <c r="D37" s="26" t="s">
        <v>53</v>
      </c>
      <c r="E37" s="54"/>
      <c r="F37" s="55"/>
      <c r="G37" s="55"/>
      <c r="H37" s="56"/>
      <c r="I37" s="57"/>
      <c r="J37" s="31"/>
      <c r="K37" s="32"/>
      <c r="L37" s="33"/>
    </row>
    <row r="38" spans="3:12" ht="15">
      <c r="C38" s="51">
        <v>28</v>
      </c>
      <c r="D38" s="26" t="s">
        <v>54</v>
      </c>
      <c r="E38" s="54"/>
      <c r="F38" s="55"/>
      <c r="G38" s="55"/>
      <c r="H38" s="56"/>
      <c r="I38" s="57"/>
      <c r="J38" s="31"/>
      <c r="K38" s="32"/>
      <c r="L38" s="33"/>
    </row>
    <row r="39" spans="3:12" ht="15">
      <c r="C39" s="51">
        <v>29</v>
      </c>
      <c r="D39" s="58" t="s">
        <v>55</v>
      </c>
      <c r="E39" s="54"/>
      <c r="F39" s="55"/>
      <c r="G39" s="55"/>
      <c r="H39" s="56"/>
      <c r="I39" s="57"/>
      <c r="J39" s="31"/>
      <c r="K39" s="32"/>
      <c r="L39" s="33"/>
    </row>
    <row r="40" spans="3:12" ht="15">
      <c r="C40" s="51">
        <v>30</v>
      </c>
      <c r="D40" s="59" t="s">
        <v>56</v>
      </c>
      <c r="E40" s="60"/>
      <c r="F40" s="60"/>
      <c r="G40" s="61"/>
      <c r="H40" s="61"/>
      <c r="I40" s="62"/>
      <c r="J40" s="31"/>
      <c r="K40" s="32"/>
      <c r="L40" s="33"/>
    </row>
    <row r="41" spans="3:12" ht="15.75" thickBot="1">
      <c r="C41" s="63">
        <v>31</v>
      </c>
      <c r="D41" s="64" t="s">
        <v>57</v>
      </c>
      <c r="E41" s="65"/>
      <c r="F41" s="65"/>
      <c r="G41" s="65"/>
      <c r="H41" s="65"/>
      <c r="I41" s="65"/>
      <c r="J41" s="92"/>
      <c r="K41" s="93"/>
      <c r="L41" s="94"/>
    </row>
    <row r="42" spans="7:12" ht="12.75">
      <c r="G42" s="66" t="s">
        <v>58</v>
      </c>
      <c r="H42" s="66"/>
      <c r="I42" s="67">
        <f>AVERAGE(I13:I41)</f>
        <v>33.962500000000006</v>
      </c>
      <c r="J42" s="67">
        <f>AVERAGE(J13:J41)</f>
        <v>11.633333333333333</v>
      </c>
      <c r="K42" s="67">
        <f>AVERAGE(K13:K41)</f>
        <v>8.930000000000001</v>
      </c>
      <c r="L42" s="67">
        <f>AVERAGE(L13:L41)</f>
        <v>9.0325</v>
      </c>
    </row>
  </sheetData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2" r:id="rId2"/>
  <headerFooter alignWithMargins="0">
    <oddHeader>&amp;C&amp;F</oddHeader>
    <oddFooter>&amp;CStrona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48">
    <pageSetUpPr fitToPage="1"/>
  </sheetPr>
  <dimension ref="A4:O42"/>
  <sheetViews>
    <sheetView showGridLines="0" zoomScale="85" zoomScaleNormal="85" workbookViewId="0" topLeftCell="A6">
      <selection activeCell="E35" activeCellId="3" sqref="E19:L20 E25:L25 E29:L29 E35:L35"/>
    </sheetView>
  </sheetViews>
  <sheetFormatPr defaultColWidth="9.00390625" defaultRowHeight="12.75"/>
  <cols>
    <col min="1" max="2" width="12.25390625" style="0" customWidth="1"/>
    <col min="3" max="3" width="7.25390625" style="1" customWidth="1"/>
    <col min="4" max="4" width="27.62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 thickBot="1"/>
    <row r="9" spans="1:14" ht="15.75">
      <c r="A9" s="6" t="s">
        <v>82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76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22" t="s">
        <v>25</v>
      </c>
    </row>
    <row r="11" spans="1:14" s="24" customFormat="1" ht="15.75">
      <c r="A11" s="23"/>
      <c r="C11" s="25">
        <v>1</v>
      </c>
      <c r="D11" s="26" t="s">
        <v>26</v>
      </c>
      <c r="E11" s="88"/>
      <c r="F11" s="55"/>
      <c r="G11" s="55"/>
      <c r="H11" s="56"/>
      <c r="I11" s="57"/>
      <c r="J11" s="31"/>
      <c r="K11" s="32"/>
      <c r="L11" s="33"/>
      <c r="M11" s="34"/>
      <c r="N11" s="35">
        <f aca="true" t="shared" si="0" ref="N11:N32">M11*10000/3.75</f>
        <v>0</v>
      </c>
    </row>
    <row r="12" spans="1:14" ht="15.75">
      <c r="A12" s="36"/>
      <c r="C12" s="25">
        <v>2</v>
      </c>
      <c r="D12" s="26" t="s">
        <v>27</v>
      </c>
      <c r="E12" s="89"/>
      <c r="F12" s="55"/>
      <c r="G12" s="55"/>
      <c r="H12" s="56"/>
      <c r="I12" s="57"/>
      <c r="J12" s="31"/>
      <c r="K12" s="32"/>
      <c r="L12" s="33"/>
      <c r="M12" s="41"/>
      <c r="N12" s="42">
        <f t="shared" si="0"/>
        <v>0</v>
      </c>
    </row>
    <row r="13" spans="3:14" ht="15">
      <c r="C13" s="25">
        <v>3</v>
      </c>
      <c r="D13" s="26" t="s">
        <v>28</v>
      </c>
      <c r="E13" s="89"/>
      <c r="F13" s="55"/>
      <c r="G13" s="55"/>
      <c r="H13" s="56"/>
      <c r="I13" s="57"/>
      <c r="J13" s="31"/>
      <c r="K13" s="32"/>
      <c r="L13" s="33"/>
      <c r="M13" s="41"/>
      <c r="N13" s="42">
        <f t="shared" si="0"/>
        <v>0</v>
      </c>
    </row>
    <row r="14" spans="3:14" ht="15">
      <c r="C14" s="43">
        <v>4</v>
      </c>
      <c r="D14" s="26" t="s">
        <v>29</v>
      </c>
      <c r="E14" s="89"/>
      <c r="F14" s="55"/>
      <c r="G14" s="55"/>
      <c r="H14" s="56"/>
      <c r="I14" s="57"/>
      <c r="J14" s="31"/>
      <c r="K14" s="32"/>
      <c r="L14" s="33"/>
      <c r="M14" s="11"/>
      <c r="N14" s="44">
        <f t="shared" si="0"/>
        <v>0</v>
      </c>
    </row>
    <row r="15" spans="3:14" ht="15">
      <c r="C15" s="43">
        <v>5</v>
      </c>
      <c r="D15" s="26" t="s">
        <v>30</v>
      </c>
      <c r="E15" s="89"/>
      <c r="F15" s="55"/>
      <c r="G15" s="55"/>
      <c r="H15" s="56"/>
      <c r="I15" s="57"/>
      <c r="J15" s="31"/>
      <c r="K15" s="32"/>
      <c r="L15" s="33"/>
      <c r="M15" s="11"/>
      <c r="N15" s="44">
        <f t="shared" si="0"/>
        <v>0</v>
      </c>
    </row>
    <row r="16" spans="3:14" ht="15">
      <c r="C16" s="43">
        <v>6</v>
      </c>
      <c r="D16" s="26" t="s">
        <v>31</v>
      </c>
      <c r="E16" s="90"/>
      <c r="F16" s="90"/>
      <c r="G16" s="90"/>
      <c r="H16" s="90"/>
      <c r="I16" s="91"/>
      <c r="J16" s="31"/>
      <c r="K16" s="32"/>
      <c r="L16" s="33"/>
      <c r="M16" s="11"/>
      <c r="N16" s="44">
        <f t="shared" si="0"/>
        <v>0</v>
      </c>
    </row>
    <row r="17" spans="3:14" ht="15">
      <c r="C17" s="43">
        <v>7</v>
      </c>
      <c r="D17" s="26" t="s">
        <v>32</v>
      </c>
      <c r="E17" s="89"/>
      <c r="F17" s="55"/>
      <c r="G17" s="55"/>
      <c r="H17" s="56"/>
      <c r="I17" s="57"/>
      <c r="J17" s="31"/>
      <c r="K17" s="32"/>
      <c r="L17" s="33"/>
      <c r="M17" s="11"/>
      <c r="N17" s="44">
        <f t="shared" si="0"/>
        <v>0</v>
      </c>
    </row>
    <row r="18" spans="3:14" ht="15">
      <c r="C18" s="43">
        <v>8</v>
      </c>
      <c r="D18" s="26" t="s">
        <v>33</v>
      </c>
      <c r="E18" s="37">
        <v>80000</v>
      </c>
      <c r="F18" s="38">
        <v>260</v>
      </c>
      <c r="G18" s="38">
        <v>3</v>
      </c>
      <c r="H18" s="39">
        <v>875</v>
      </c>
      <c r="I18" s="40">
        <v>31.8</v>
      </c>
      <c r="J18" s="31">
        <f>(H18*10/(F18*G18))</f>
        <v>11.217948717948717</v>
      </c>
      <c r="K18" s="32">
        <f>ROUND(J18*(1-((I18-14)/86)),2)</f>
        <v>8.9</v>
      </c>
      <c r="L18" s="33">
        <f>ROUND(J18*(1-((I18-15)/85)),2)</f>
        <v>9</v>
      </c>
      <c r="M18" s="11"/>
      <c r="N18" s="44">
        <f t="shared" si="0"/>
        <v>0</v>
      </c>
    </row>
    <row r="19" spans="3:15" ht="15">
      <c r="C19" s="43">
        <v>9</v>
      </c>
      <c r="D19" s="26" t="s">
        <v>34</v>
      </c>
      <c r="E19" s="103"/>
      <c r="F19" s="104"/>
      <c r="G19" s="104"/>
      <c r="H19" s="105"/>
      <c r="I19" s="106"/>
      <c r="J19" s="81"/>
      <c r="K19" s="82"/>
      <c r="L19" s="83"/>
      <c r="M19" s="11"/>
      <c r="N19" s="44">
        <f t="shared" si="0"/>
        <v>0</v>
      </c>
      <c r="O19" t="s">
        <v>67</v>
      </c>
    </row>
    <row r="20" spans="3:15" ht="15">
      <c r="C20" s="43">
        <v>10</v>
      </c>
      <c r="D20" s="26" t="s">
        <v>35</v>
      </c>
      <c r="E20" s="103"/>
      <c r="F20" s="104"/>
      <c r="G20" s="104"/>
      <c r="H20" s="105"/>
      <c r="I20" s="106"/>
      <c r="J20" s="81"/>
      <c r="K20" s="82"/>
      <c r="L20" s="83"/>
      <c r="M20" s="11"/>
      <c r="N20" s="44">
        <f t="shared" si="0"/>
        <v>0</v>
      </c>
      <c r="O20" t="s">
        <v>67</v>
      </c>
    </row>
    <row r="21" spans="3:14" ht="15">
      <c r="C21" s="43">
        <v>11</v>
      </c>
      <c r="D21" s="26" t="s">
        <v>36</v>
      </c>
      <c r="E21" s="37"/>
      <c r="F21" s="38"/>
      <c r="G21" s="38"/>
      <c r="H21" s="39"/>
      <c r="I21" s="40"/>
      <c r="J21" s="31"/>
      <c r="K21" s="32"/>
      <c r="L21" s="33"/>
      <c r="M21" s="11"/>
      <c r="N21" s="44">
        <f t="shared" si="0"/>
        <v>0</v>
      </c>
    </row>
    <row r="22" spans="3:14" ht="15">
      <c r="C22" s="43">
        <v>12</v>
      </c>
      <c r="D22" s="26" t="s">
        <v>37</v>
      </c>
      <c r="E22" s="37"/>
      <c r="F22" s="38"/>
      <c r="G22" s="38"/>
      <c r="H22" s="39"/>
      <c r="I22" s="40"/>
      <c r="J22" s="31"/>
      <c r="K22" s="32"/>
      <c r="L22" s="33"/>
      <c r="M22" s="11"/>
      <c r="N22" s="44">
        <f t="shared" si="0"/>
        <v>0</v>
      </c>
    </row>
    <row r="23" spans="3:14" ht="15">
      <c r="C23" s="43">
        <v>13</v>
      </c>
      <c r="D23" s="26" t="s">
        <v>38</v>
      </c>
      <c r="E23" s="37"/>
      <c r="F23" s="38"/>
      <c r="G23" s="38"/>
      <c r="H23" s="39"/>
      <c r="I23" s="40"/>
      <c r="J23" s="31"/>
      <c r="K23" s="32"/>
      <c r="L23" s="33"/>
      <c r="M23" s="11"/>
      <c r="N23" s="44">
        <f t="shared" si="0"/>
        <v>0</v>
      </c>
    </row>
    <row r="24" spans="3:14" ht="15">
      <c r="C24" s="43">
        <v>14</v>
      </c>
      <c r="D24" s="26" t="s">
        <v>39</v>
      </c>
      <c r="E24" s="37"/>
      <c r="F24" s="38"/>
      <c r="G24" s="38"/>
      <c r="H24" s="39"/>
      <c r="I24" s="40"/>
      <c r="J24" s="31"/>
      <c r="K24" s="32"/>
      <c r="L24" s="33"/>
      <c r="M24" s="11"/>
      <c r="N24" s="44">
        <f t="shared" si="0"/>
        <v>0</v>
      </c>
    </row>
    <row r="25" spans="3:15" ht="15">
      <c r="C25" s="43">
        <v>15</v>
      </c>
      <c r="D25" s="26" t="s">
        <v>40</v>
      </c>
      <c r="E25" s="103"/>
      <c r="F25" s="104"/>
      <c r="G25" s="104"/>
      <c r="H25" s="105"/>
      <c r="I25" s="106"/>
      <c r="J25" s="81"/>
      <c r="K25" s="82"/>
      <c r="L25" s="83"/>
      <c r="M25" s="11"/>
      <c r="N25" s="44">
        <f t="shared" si="0"/>
        <v>0</v>
      </c>
      <c r="O25" t="s">
        <v>67</v>
      </c>
    </row>
    <row r="26" spans="3:14" ht="15">
      <c r="C26" s="43">
        <v>16</v>
      </c>
      <c r="D26" s="26" t="s">
        <v>41</v>
      </c>
      <c r="E26" s="37">
        <v>80000</v>
      </c>
      <c r="F26" s="38">
        <v>260</v>
      </c>
      <c r="G26" s="38">
        <v>3</v>
      </c>
      <c r="H26" s="39">
        <v>980</v>
      </c>
      <c r="I26" s="40">
        <v>32.7</v>
      </c>
      <c r="J26" s="31">
        <f>(H26*10/(F26*G26))</f>
        <v>12.564102564102564</v>
      </c>
      <c r="K26" s="32">
        <f>ROUND(J26*(1-((I26-14)/86)),2)</f>
        <v>9.83</v>
      </c>
      <c r="L26" s="33">
        <f>ROUND(J26*(1-((I26-15)/85)),2)</f>
        <v>9.95</v>
      </c>
      <c r="M26" s="11"/>
      <c r="N26" s="44">
        <f t="shared" si="0"/>
        <v>0</v>
      </c>
    </row>
    <row r="27" spans="3:14" ht="15">
      <c r="C27" s="43">
        <v>17</v>
      </c>
      <c r="D27" s="26" t="s">
        <v>42</v>
      </c>
      <c r="E27" s="37"/>
      <c r="F27" s="38"/>
      <c r="G27" s="38"/>
      <c r="H27" s="39"/>
      <c r="I27" s="40"/>
      <c r="J27" s="31"/>
      <c r="K27" s="32"/>
      <c r="L27" s="33"/>
      <c r="M27" s="11"/>
      <c r="N27" s="44">
        <f t="shared" si="0"/>
        <v>0</v>
      </c>
    </row>
    <row r="28" spans="3:14" ht="15">
      <c r="C28" s="43">
        <v>18</v>
      </c>
      <c r="D28" s="26" t="s">
        <v>43</v>
      </c>
      <c r="E28" s="107">
        <v>80000</v>
      </c>
      <c r="F28" s="38">
        <v>260</v>
      </c>
      <c r="G28" s="38">
        <v>3</v>
      </c>
      <c r="H28" s="39">
        <v>934</v>
      </c>
      <c r="I28" s="40">
        <v>36</v>
      </c>
      <c r="J28" s="31">
        <f>(H28*10/(F28*G28))</f>
        <v>11.974358974358974</v>
      </c>
      <c r="K28" s="32">
        <f>ROUND(J28*(1-((I28-14)/86)),2)</f>
        <v>8.91</v>
      </c>
      <c r="L28" s="33">
        <f>ROUND(J28*(1-((I28-15)/85)),2)</f>
        <v>9.02</v>
      </c>
      <c r="M28" s="11"/>
      <c r="N28" s="44">
        <f t="shared" si="0"/>
        <v>0</v>
      </c>
    </row>
    <row r="29" spans="3:15" ht="15">
      <c r="C29" s="43">
        <v>19</v>
      </c>
      <c r="D29" s="26" t="s">
        <v>44</v>
      </c>
      <c r="E29" s="108"/>
      <c r="F29" s="104"/>
      <c r="G29" s="104"/>
      <c r="H29" s="105"/>
      <c r="I29" s="106"/>
      <c r="J29" s="81"/>
      <c r="K29" s="82"/>
      <c r="L29" s="83"/>
      <c r="M29" s="11"/>
      <c r="N29" s="44">
        <f t="shared" si="0"/>
        <v>0</v>
      </c>
      <c r="O29" t="s">
        <v>67</v>
      </c>
    </row>
    <row r="30" spans="3:15" ht="15">
      <c r="C30" s="43">
        <v>20</v>
      </c>
      <c r="D30" s="26" t="s">
        <v>45</v>
      </c>
      <c r="E30" s="107">
        <v>80000</v>
      </c>
      <c r="F30" s="38">
        <v>260</v>
      </c>
      <c r="G30" s="38">
        <v>3</v>
      </c>
      <c r="H30" s="39">
        <v>1018</v>
      </c>
      <c r="I30" s="40">
        <v>34.8</v>
      </c>
      <c r="J30" s="31">
        <f>(H30*10/(F30*G30))</f>
        <v>13.051282051282051</v>
      </c>
      <c r="K30" s="32">
        <f>ROUND(J30*(1-((I30-14)/86)),2)</f>
        <v>9.89</v>
      </c>
      <c r="L30" s="33">
        <f>ROUND(J30*(1-((I30-15)/85)),2)</f>
        <v>10.01</v>
      </c>
      <c r="M30" s="11"/>
      <c r="N30" s="44">
        <f t="shared" si="0"/>
        <v>0</v>
      </c>
      <c r="O30" t="s">
        <v>46</v>
      </c>
    </row>
    <row r="31" spans="3:14" ht="15">
      <c r="C31" s="43">
        <v>21</v>
      </c>
      <c r="D31" s="26" t="s">
        <v>47</v>
      </c>
      <c r="E31" s="107">
        <v>80000</v>
      </c>
      <c r="F31" s="38">
        <v>260</v>
      </c>
      <c r="G31" s="38">
        <v>3</v>
      </c>
      <c r="H31" s="39">
        <v>950</v>
      </c>
      <c r="I31" s="40">
        <v>33.8</v>
      </c>
      <c r="J31" s="31">
        <f>(H31*10/(F31*G31))</f>
        <v>12.179487179487179</v>
      </c>
      <c r="K31" s="32">
        <f>ROUND(J31*(1-((I31-14)/86)),2)</f>
        <v>9.38</v>
      </c>
      <c r="L31" s="33">
        <f>ROUND(J31*(1-((I31-15)/85)),2)</f>
        <v>9.49</v>
      </c>
      <c r="M31" s="11"/>
      <c r="N31" s="44">
        <f t="shared" si="0"/>
        <v>0</v>
      </c>
    </row>
    <row r="32" spans="3:14" ht="15">
      <c r="C32" s="43">
        <v>22</v>
      </c>
      <c r="D32" s="26" t="s">
        <v>48</v>
      </c>
      <c r="E32" s="107">
        <v>80000</v>
      </c>
      <c r="F32" s="38">
        <v>260</v>
      </c>
      <c r="G32" s="38">
        <v>3</v>
      </c>
      <c r="H32" s="39">
        <v>1012</v>
      </c>
      <c r="I32" s="40">
        <v>33.7</v>
      </c>
      <c r="J32" s="31">
        <f>(H32*10/(F32*G32))</f>
        <v>12.974358974358974</v>
      </c>
      <c r="K32" s="32">
        <f>ROUND(J32*(1-((I32-14)/86)),2)</f>
        <v>10</v>
      </c>
      <c r="L32" s="33">
        <f>ROUND(J32*(1-((I32-15)/85)),2)</f>
        <v>10.12</v>
      </c>
      <c r="M32" s="11"/>
      <c r="N32" s="44">
        <f t="shared" si="0"/>
        <v>0</v>
      </c>
    </row>
    <row r="33" spans="3:12" ht="15">
      <c r="C33" s="51">
        <v>23</v>
      </c>
      <c r="D33" s="26" t="s">
        <v>49</v>
      </c>
      <c r="E33" s="37"/>
      <c r="F33" s="38"/>
      <c r="G33" s="38"/>
      <c r="H33" s="39"/>
      <c r="I33" s="40"/>
      <c r="J33" s="31"/>
      <c r="K33" s="32"/>
      <c r="L33" s="33"/>
    </row>
    <row r="34" spans="3:12" ht="15">
      <c r="C34" s="51">
        <v>24</v>
      </c>
      <c r="D34" s="26" t="s">
        <v>50</v>
      </c>
      <c r="E34" s="52"/>
      <c r="F34" s="38"/>
      <c r="G34" s="38"/>
      <c r="H34" s="39"/>
      <c r="I34" s="40"/>
      <c r="J34" s="31"/>
      <c r="K34" s="32"/>
      <c r="L34" s="33"/>
    </row>
    <row r="35" spans="3:15" ht="15">
      <c r="C35" s="51">
        <v>25</v>
      </c>
      <c r="D35" s="26" t="s">
        <v>51</v>
      </c>
      <c r="E35" s="109"/>
      <c r="F35" s="104"/>
      <c r="G35" s="104"/>
      <c r="H35" s="105"/>
      <c r="I35" s="106"/>
      <c r="J35" s="81"/>
      <c r="K35" s="82"/>
      <c r="L35" s="83"/>
      <c r="O35" t="s">
        <v>67</v>
      </c>
    </row>
    <row r="36" spans="3:12" ht="15">
      <c r="C36" s="51">
        <v>26</v>
      </c>
      <c r="D36" s="26" t="s">
        <v>52</v>
      </c>
      <c r="E36" s="50"/>
      <c r="F36" s="38"/>
      <c r="G36" s="38"/>
      <c r="H36" s="39"/>
      <c r="I36" s="40"/>
      <c r="J36" s="31"/>
      <c r="K36" s="32"/>
      <c r="L36" s="33"/>
    </row>
    <row r="37" spans="3:12" ht="15">
      <c r="C37" s="51">
        <v>27</v>
      </c>
      <c r="D37" s="26" t="s">
        <v>53</v>
      </c>
      <c r="E37" s="54"/>
      <c r="F37" s="55"/>
      <c r="G37" s="55"/>
      <c r="H37" s="56"/>
      <c r="I37" s="57"/>
      <c r="J37" s="31"/>
      <c r="K37" s="32"/>
      <c r="L37" s="33"/>
    </row>
    <row r="38" spans="3:12" ht="15">
      <c r="C38" s="51">
        <v>28</v>
      </c>
      <c r="D38" s="26" t="s">
        <v>54</v>
      </c>
      <c r="E38" s="54"/>
      <c r="F38" s="55"/>
      <c r="G38" s="55"/>
      <c r="H38" s="56"/>
      <c r="I38" s="57"/>
      <c r="J38" s="31"/>
      <c r="K38" s="32"/>
      <c r="L38" s="33"/>
    </row>
    <row r="39" spans="3:12" ht="15">
      <c r="C39" s="51">
        <v>29</v>
      </c>
      <c r="D39" s="58" t="s">
        <v>55</v>
      </c>
      <c r="E39" s="54"/>
      <c r="F39" s="55"/>
      <c r="G39" s="55"/>
      <c r="H39" s="56"/>
      <c r="I39" s="57"/>
      <c r="J39" s="31"/>
      <c r="K39" s="32"/>
      <c r="L39" s="33"/>
    </row>
    <row r="40" spans="3:12" ht="15">
      <c r="C40" s="51">
        <v>30</v>
      </c>
      <c r="D40" s="59" t="s">
        <v>56</v>
      </c>
      <c r="E40" s="60"/>
      <c r="F40" s="60"/>
      <c r="G40" s="61"/>
      <c r="H40" s="61"/>
      <c r="I40" s="62"/>
      <c r="J40" s="31"/>
      <c r="K40" s="32"/>
      <c r="L40" s="33"/>
    </row>
    <row r="41" spans="3:12" ht="15.75" thickBot="1">
      <c r="C41" s="63">
        <v>31</v>
      </c>
      <c r="D41" s="64" t="s">
        <v>57</v>
      </c>
      <c r="E41" s="65"/>
      <c r="F41" s="65"/>
      <c r="G41" s="65"/>
      <c r="H41" s="65"/>
      <c r="I41" s="65"/>
      <c r="J41" s="92"/>
      <c r="K41" s="93"/>
      <c r="L41" s="94"/>
    </row>
    <row r="42" spans="7:12" ht="12.75">
      <c r="G42" s="66" t="s">
        <v>58</v>
      </c>
      <c r="H42" s="66"/>
      <c r="I42" s="67">
        <f>AVERAGE(I13:I41)</f>
        <v>33.800000000000004</v>
      </c>
      <c r="J42" s="67">
        <f>AVERAGE(J13:J41)</f>
        <v>12.326923076923078</v>
      </c>
      <c r="K42" s="67">
        <f>AVERAGE(K13:K41)</f>
        <v>9.485000000000001</v>
      </c>
      <c r="L42" s="67">
        <f>AVERAGE(L13:L41)</f>
        <v>9.598333333333333</v>
      </c>
    </row>
  </sheetData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2" r:id="rId2"/>
  <headerFooter alignWithMargins="0">
    <oddHeader>&amp;C&amp;F</oddHeader>
    <oddFooter>&amp;CStrona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35">
    <pageSetUpPr fitToPage="1"/>
  </sheetPr>
  <dimension ref="A4:O42"/>
  <sheetViews>
    <sheetView showGridLines="0" zoomScale="85" zoomScaleNormal="85" workbookViewId="0" topLeftCell="A2">
      <selection activeCell="D49" sqref="D49"/>
    </sheetView>
  </sheetViews>
  <sheetFormatPr defaultColWidth="9.00390625" defaultRowHeight="12.75"/>
  <cols>
    <col min="1" max="2" width="12.25390625" style="0" customWidth="1"/>
    <col min="3" max="3" width="7.25390625" style="1" customWidth="1"/>
    <col min="4" max="4" width="27.62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 thickBot="1"/>
    <row r="9" spans="1:14" ht="15.75">
      <c r="A9" s="6" t="s">
        <v>83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84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22" t="s">
        <v>25</v>
      </c>
    </row>
    <row r="11" spans="1:14" s="24" customFormat="1" ht="15.75">
      <c r="A11" s="23"/>
      <c r="C11" s="25">
        <v>1</v>
      </c>
      <c r="D11" s="26" t="s">
        <v>26</v>
      </c>
      <c r="E11" s="88"/>
      <c r="F11" s="55"/>
      <c r="G11" s="55"/>
      <c r="H11" s="56"/>
      <c r="I11" s="57"/>
      <c r="J11" s="31"/>
      <c r="K11" s="32"/>
      <c r="L11" s="33"/>
      <c r="M11" s="34"/>
      <c r="N11" s="35">
        <f aca="true" t="shared" si="0" ref="N11:N32">M11*10000/3.75</f>
        <v>0</v>
      </c>
    </row>
    <row r="12" spans="1:14" ht="15.75">
      <c r="A12" s="36"/>
      <c r="C12" s="25">
        <v>2</v>
      </c>
      <c r="D12" s="26" t="s">
        <v>27</v>
      </c>
      <c r="E12" s="89"/>
      <c r="F12" s="55"/>
      <c r="G12" s="55"/>
      <c r="H12" s="56"/>
      <c r="I12" s="57"/>
      <c r="J12" s="31"/>
      <c r="K12" s="32"/>
      <c r="L12" s="33"/>
      <c r="M12" s="41"/>
      <c r="N12" s="42">
        <f t="shared" si="0"/>
        <v>0</v>
      </c>
    </row>
    <row r="13" spans="3:14" ht="15">
      <c r="C13" s="25">
        <v>3</v>
      </c>
      <c r="D13" s="26" t="s">
        <v>28</v>
      </c>
      <c r="E13" s="89"/>
      <c r="F13" s="55"/>
      <c r="G13" s="55"/>
      <c r="H13" s="56"/>
      <c r="I13" s="57"/>
      <c r="J13" s="31"/>
      <c r="K13" s="32"/>
      <c r="L13" s="33"/>
      <c r="M13" s="41"/>
      <c r="N13" s="42">
        <f t="shared" si="0"/>
        <v>0</v>
      </c>
    </row>
    <row r="14" spans="3:14" ht="15">
      <c r="C14" s="43">
        <v>4</v>
      </c>
      <c r="D14" s="26" t="s">
        <v>29</v>
      </c>
      <c r="E14" s="89"/>
      <c r="F14" s="55"/>
      <c r="G14" s="55"/>
      <c r="H14" s="56"/>
      <c r="I14" s="57"/>
      <c r="J14" s="31"/>
      <c r="K14" s="32"/>
      <c r="L14" s="33"/>
      <c r="M14" s="11"/>
      <c r="N14" s="44">
        <f t="shared" si="0"/>
        <v>0</v>
      </c>
    </row>
    <row r="15" spans="3:14" ht="15">
      <c r="C15" s="43">
        <v>5</v>
      </c>
      <c r="D15" s="26" t="s">
        <v>30</v>
      </c>
      <c r="E15" s="89"/>
      <c r="F15" s="55"/>
      <c r="G15" s="55"/>
      <c r="H15" s="56"/>
      <c r="I15" s="57"/>
      <c r="J15" s="31"/>
      <c r="K15" s="32"/>
      <c r="L15" s="33"/>
      <c r="M15" s="11"/>
      <c r="N15" s="44">
        <f t="shared" si="0"/>
        <v>0</v>
      </c>
    </row>
    <row r="16" spans="3:14" ht="15">
      <c r="C16" s="43">
        <v>6</v>
      </c>
      <c r="D16" s="26" t="s">
        <v>31</v>
      </c>
      <c r="E16" s="90"/>
      <c r="F16" s="90"/>
      <c r="G16" s="90"/>
      <c r="H16" s="90"/>
      <c r="I16" s="91"/>
      <c r="J16" s="31"/>
      <c r="K16" s="32"/>
      <c r="L16" s="33"/>
      <c r="M16" s="11"/>
      <c r="N16" s="44">
        <f t="shared" si="0"/>
        <v>0</v>
      </c>
    </row>
    <row r="17" spans="3:14" ht="15">
      <c r="C17" s="43">
        <v>7</v>
      </c>
      <c r="D17" s="26" t="s">
        <v>32</v>
      </c>
      <c r="E17" s="89"/>
      <c r="F17" s="55"/>
      <c r="G17" s="55"/>
      <c r="H17" s="56"/>
      <c r="I17" s="57"/>
      <c r="J17" s="31"/>
      <c r="K17" s="32"/>
      <c r="L17" s="33"/>
      <c r="M17" s="11"/>
      <c r="N17" s="44">
        <f t="shared" si="0"/>
        <v>0</v>
      </c>
    </row>
    <row r="18" spans="3:14" ht="15">
      <c r="C18" s="43">
        <v>8</v>
      </c>
      <c r="D18" s="26" t="s">
        <v>33</v>
      </c>
      <c r="E18" s="50"/>
      <c r="F18" s="38"/>
      <c r="G18" s="38"/>
      <c r="H18" s="39"/>
      <c r="I18" s="40"/>
      <c r="J18" s="31"/>
      <c r="K18" s="32"/>
      <c r="L18" s="33"/>
      <c r="M18" s="11"/>
      <c r="N18" s="44">
        <f t="shared" si="0"/>
        <v>0</v>
      </c>
    </row>
    <row r="19" spans="3:14" ht="15">
      <c r="C19" s="43">
        <v>9</v>
      </c>
      <c r="D19" s="26" t="s">
        <v>34</v>
      </c>
      <c r="E19" s="37"/>
      <c r="F19" s="38"/>
      <c r="G19" s="38"/>
      <c r="H19" s="39"/>
      <c r="I19" s="40"/>
      <c r="J19" s="31"/>
      <c r="K19" s="32"/>
      <c r="L19" s="33"/>
      <c r="M19" s="11"/>
      <c r="N19" s="44">
        <f t="shared" si="0"/>
        <v>0</v>
      </c>
    </row>
    <row r="20" spans="3:14" ht="15">
      <c r="C20" s="43">
        <v>10</v>
      </c>
      <c r="D20" s="26" t="s">
        <v>35</v>
      </c>
      <c r="E20" s="37"/>
      <c r="F20" s="38"/>
      <c r="G20" s="38"/>
      <c r="H20" s="39"/>
      <c r="I20" s="40"/>
      <c r="J20" s="31"/>
      <c r="K20" s="32"/>
      <c r="L20" s="33"/>
      <c r="M20" s="11"/>
      <c r="N20" s="44">
        <f t="shared" si="0"/>
        <v>0</v>
      </c>
    </row>
    <row r="21" spans="3:14" ht="15">
      <c r="C21" s="43">
        <v>11</v>
      </c>
      <c r="D21" s="26" t="s">
        <v>36</v>
      </c>
      <c r="E21" s="37"/>
      <c r="F21" s="38"/>
      <c r="G21" s="38"/>
      <c r="H21" s="39"/>
      <c r="I21" s="40"/>
      <c r="J21" s="31"/>
      <c r="K21" s="32"/>
      <c r="L21" s="33"/>
      <c r="M21" s="11"/>
      <c r="N21" s="44">
        <f t="shared" si="0"/>
        <v>0</v>
      </c>
    </row>
    <row r="22" spans="3:14" ht="15">
      <c r="C22" s="43">
        <v>12</v>
      </c>
      <c r="D22" s="26" t="s">
        <v>37</v>
      </c>
      <c r="E22" s="50"/>
      <c r="F22" s="38"/>
      <c r="G22" s="38"/>
      <c r="H22" s="39"/>
      <c r="I22" s="40"/>
      <c r="J22" s="31"/>
      <c r="K22" s="32"/>
      <c r="L22" s="33"/>
      <c r="M22" s="11"/>
      <c r="N22" s="44">
        <f t="shared" si="0"/>
        <v>0</v>
      </c>
    </row>
    <row r="23" spans="3:14" ht="15">
      <c r="C23" s="43">
        <v>13</v>
      </c>
      <c r="D23" s="26" t="s">
        <v>38</v>
      </c>
      <c r="E23" s="37"/>
      <c r="F23" s="38"/>
      <c r="G23" s="38"/>
      <c r="H23" s="39"/>
      <c r="I23" s="40"/>
      <c r="J23" s="31"/>
      <c r="K23" s="32"/>
      <c r="L23" s="33"/>
      <c r="M23" s="11"/>
      <c r="N23" s="44">
        <f t="shared" si="0"/>
        <v>0</v>
      </c>
    </row>
    <row r="24" spans="3:14" ht="15">
      <c r="C24" s="43">
        <v>14</v>
      </c>
      <c r="D24" s="26" t="s">
        <v>39</v>
      </c>
      <c r="E24" s="37"/>
      <c r="F24" s="38"/>
      <c r="G24" s="38"/>
      <c r="H24" s="39"/>
      <c r="I24" s="40"/>
      <c r="J24" s="31"/>
      <c r="K24" s="32"/>
      <c r="L24" s="33"/>
      <c r="M24" s="11"/>
      <c r="N24" s="44">
        <f t="shared" si="0"/>
        <v>0</v>
      </c>
    </row>
    <row r="25" spans="3:14" ht="15">
      <c r="C25" s="43">
        <v>15</v>
      </c>
      <c r="D25" s="26" t="s">
        <v>40</v>
      </c>
      <c r="E25" s="37">
        <v>85000</v>
      </c>
      <c r="F25" s="38">
        <v>275</v>
      </c>
      <c r="G25" s="38">
        <v>6</v>
      </c>
      <c r="H25" s="39">
        <v>1987</v>
      </c>
      <c r="I25" s="40">
        <v>27</v>
      </c>
      <c r="J25" s="31">
        <f>(H25*10/(F25*G25))</f>
        <v>12.042424242424243</v>
      </c>
      <c r="K25" s="32">
        <f>ROUND(J25*(1-((I25-14)/86)),2)</f>
        <v>10.22</v>
      </c>
      <c r="L25" s="33">
        <f>ROUND(J25*(1-((I25-15)/85)),2)</f>
        <v>10.34</v>
      </c>
      <c r="M25" s="11"/>
      <c r="N25" s="44">
        <f t="shared" si="0"/>
        <v>0</v>
      </c>
    </row>
    <row r="26" spans="3:14" ht="15">
      <c r="C26" s="43">
        <v>16</v>
      </c>
      <c r="D26" s="26" t="s">
        <v>41</v>
      </c>
      <c r="E26" s="37">
        <v>86000</v>
      </c>
      <c r="F26" s="38">
        <v>275</v>
      </c>
      <c r="G26" s="38">
        <v>6</v>
      </c>
      <c r="H26" s="39">
        <v>1999</v>
      </c>
      <c r="I26" s="40">
        <v>24.8</v>
      </c>
      <c r="J26" s="31">
        <f>(H26*10/(F26*G26))</f>
        <v>12.115151515151515</v>
      </c>
      <c r="K26" s="32">
        <f>ROUND(J26*(1-((I26-14)/86)),2)</f>
        <v>10.59</v>
      </c>
      <c r="L26" s="33">
        <f>ROUND(J26*(1-((I26-15)/85)),2)</f>
        <v>10.72</v>
      </c>
      <c r="M26" s="11"/>
      <c r="N26" s="44">
        <f t="shared" si="0"/>
        <v>0</v>
      </c>
    </row>
    <row r="27" spans="3:14" ht="15">
      <c r="C27" s="43">
        <v>17</v>
      </c>
      <c r="D27" s="26" t="s">
        <v>42</v>
      </c>
      <c r="E27" s="37"/>
      <c r="F27" s="38"/>
      <c r="G27" s="38"/>
      <c r="H27" s="39"/>
      <c r="I27" s="40"/>
      <c r="J27" s="31"/>
      <c r="K27" s="32"/>
      <c r="L27" s="33"/>
      <c r="M27" s="11"/>
      <c r="N27" s="44">
        <f t="shared" si="0"/>
        <v>0</v>
      </c>
    </row>
    <row r="28" spans="3:14" ht="15">
      <c r="C28" s="43">
        <v>18</v>
      </c>
      <c r="D28" s="26" t="s">
        <v>43</v>
      </c>
      <c r="E28" s="37">
        <v>86000</v>
      </c>
      <c r="F28" s="38">
        <v>275</v>
      </c>
      <c r="G28" s="38">
        <v>6</v>
      </c>
      <c r="H28" s="39">
        <v>1901</v>
      </c>
      <c r="I28" s="40">
        <v>27.2</v>
      </c>
      <c r="J28" s="31">
        <f>(H28*10/(F28*G28))</f>
        <v>11.521212121212121</v>
      </c>
      <c r="K28" s="32">
        <f>ROUND(J28*(1-((I28-14)/86)),2)</f>
        <v>9.75</v>
      </c>
      <c r="L28" s="33">
        <f>ROUND(J28*(1-((I28-15)/85)),2)</f>
        <v>9.87</v>
      </c>
      <c r="M28" s="11"/>
      <c r="N28" s="44">
        <f t="shared" si="0"/>
        <v>0</v>
      </c>
    </row>
    <row r="29" spans="3:14" ht="15">
      <c r="C29" s="43">
        <v>19</v>
      </c>
      <c r="D29" s="26" t="s">
        <v>44</v>
      </c>
      <c r="E29" s="37">
        <v>86000</v>
      </c>
      <c r="F29" s="38">
        <v>275</v>
      </c>
      <c r="G29" s="38">
        <v>6</v>
      </c>
      <c r="H29" s="39">
        <v>1634</v>
      </c>
      <c r="I29" s="40">
        <v>23.8</v>
      </c>
      <c r="J29" s="31">
        <f>(H29*10/(F29*G29))</f>
        <v>9.903030303030302</v>
      </c>
      <c r="K29" s="32">
        <f>ROUND(J29*(1-((I29-14)/86)),2)</f>
        <v>8.77</v>
      </c>
      <c r="L29" s="33">
        <f>ROUND(J29*(1-((I29-15)/85)),2)</f>
        <v>8.88</v>
      </c>
      <c r="M29" s="11"/>
      <c r="N29" s="44">
        <f t="shared" si="0"/>
        <v>0</v>
      </c>
    </row>
    <row r="30" spans="3:15" ht="15">
      <c r="C30" s="43">
        <v>20</v>
      </c>
      <c r="D30" s="26" t="s">
        <v>45</v>
      </c>
      <c r="E30" s="37">
        <v>86000</v>
      </c>
      <c r="F30" s="38">
        <v>275</v>
      </c>
      <c r="G30" s="38">
        <v>6</v>
      </c>
      <c r="H30" s="39">
        <v>1795</v>
      </c>
      <c r="I30" s="40">
        <v>25.9</v>
      </c>
      <c r="J30" s="31">
        <f>(H30*10/(F30*G30))</f>
        <v>10.878787878787879</v>
      </c>
      <c r="K30" s="32">
        <f>ROUND(J30*(1-((I30-14)/86)),2)</f>
        <v>9.37</v>
      </c>
      <c r="L30" s="33">
        <f>ROUND(J30*(1-((I30-15)/85)),2)</f>
        <v>9.48</v>
      </c>
      <c r="M30" s="11"/>
      <c r="N30" s="44">
        <f t="shared" si="0"/>
        <v>0</v>
      </c>
      <c r="O30" t="s">
        <v>46</v>
      </c>
    </row>
    <row r="31" spans="3:14" ht="15">
      <c r="C31" s="43">
        <v>21</v>
      </c>
      <c r="D31" s="26" t="s">
        <v>47</v>
      </c>
      <c r="E31" s="37">
        <v>87000</v>
      </c>
      <c r="F31" s="38">
        <v>275</v>
      </c>
      <c r="G31" s="38">
        <v>6</v>
      </c>
      <c r="H31" s="39">
        <v>1920</v>
      </c>
      <c r="I31" s="40">
        <v>24.3</v>
      </c>
      <c r="J31" s="31">
        <f>(H31*10/(F31*G31))</f>
        <v>11.636363636363637</v>
      </c>
      <c r="K31" s="32">
        <f>ROUND(J31*(1-((I31-14)/86)),2)</f>
        <v>10.24</v>
      </c>
      <c r="L31" s="33">
        <f>ROUND(J31*(1-((I31-15)/85)),2)</f>
        <v>10.36</v>
      </c>
      <c r="M31" s="11"/>
      <c r="N31" s="44">
        <f t="shared" si="0"/>
        <v>0</v>
      </c>
    </row>
    <row r="32" spans="3:14" ht="15">
      <c r="C32" s="43">
        <v>22</v>
      </c>
      <c r="D32" s="26" t="s">
        <v>48</v>
      </c>
      <c r="E32" s="37">
        <v>86000</v>
      </c>
      <c r="F32" s="38">
        <v>275</v>
      </c>
      <c r="G32" s="38">
        <v>6</v>
      </c>
      <c r="H32" s="39">
        <v>1690</v>
      </c>
      <c r="I32" s="40">
        <v>23.6</v>
      </c>
      <c r="J32" s="31">
        <f>(H32*10/(F32*G32))</f>
        <v>10.242424242424242</v>
      </c>
      <c r="K32" s="32">
        <f>ROUND(J32*(1-((I32-14)/86)),2)</f>
        <v>9.1</v>
      </c>
      <c r="L32" s="33">
        <f>ROUND(J32*(1-((I32-15)/85)),2)</f>
        <v>9.21</v>
      </c>
      <c r="M32" s="11"/>
      <c r="N32" s="44">
        <f t="shared" si="0"/>
        <v>0</v>
      </c>
    </row>
    <row r="33" spans="3:12" ht="15">
      <c r="C33" s="51">
        <v>23</v>
      </c>
      <c r="D33" s="26" t="s">
        <v>49</v>
      </c>
      <c r="E33" s="37"/>
      <c r="F33" s="38"/>
      <c r="G33" s="38"/>
      <c r="H33" s="39"/>
      <c r="I33" s="40"/>
      <c r="J33" s="31"/>
      <c r="K33" s="32"/>
      <c r="L33" s="33"/>
    </row>
    <row r="34" spans="3:12" ht="15">
      <c r="C34" s="51">
        <v>24</v>
      </c>
      <c r="D34" s="26" t="s">
        <v>50</v>
      </c>
      <c r="E34" s="52"/>
      <c r="F34" s="38"/>
      <c r="G34" s="38"/>
      <c r="H34" s="39"/>
      <c r="I34" s="40"/>
      <c r="J34" s="31"/>
      <c r="K34" s="32"/>
      <c r="L34" s="33"/>
    </row>
    <row r="35" spans="3:12" ht="15">
      <c r="C35" s="51">
        <v>25</v>
      </c>
      <c r="D35" s="26" t="s">
        <v>51</v>
      </c>
      <c r="E35" s="37">
        <v>86000</v>
      </c>
      <c r="F35" s="38">
        <v>275</v>
      </c>
      <c r="G35" s="38">
        <v>6</v>
      </c>
      <c r="H35" s="39">
        <v>1730</v>
      </c>
      <c r="I35" s="40">
        <v>24.4</v>
      </c>
      <c r="J35" s="31">
        <f>(H35*10/(F35*G35))</f>
        <v>10.484848484848484</v>
      </c>
      <c r="K35" s="32">
        <f>ROUND(J35*(1-((I35-14)/86)),2)</f>
        <v>9.22</v>
      </c>
      <c r="L35" s="33">
        <f>ROUND(J35*(1-((I35-15)/85)),2)</f>
        <v>9.33</v>
      </c>
    </row>
    <row r="36" spans="3:12" ht="15">
      <c r="C36" s="51">
        <v>26</v>
      </c>
      <c r="D36" s="26" t="s">
        <v>52</v>
      </c>
      <c r="E36" s="52"/>
      <c r="F36" s="38"/>
      <c r="G36" s="38"/>
      <c r="H36" s="39"/>
      <c r="I36" s="40"/>
      <c r="J36" s="31"/>
      <c r="K36" s="32"/>
      <c r="L36" s="33"/>
    </row>
    <row r="37" spans="3:12" ht="15">
      <c r="C37" s="51">
        <v>27</v>
      </c>
      <c r="D37" s="26" t="s">
        <v>53</v>
      </c>
      <c r="E37" s="37">
        <v>86000</v>
      </c>
      <c r="F37" s="38">
        <v>275</v>
      </c>
      <c r="G37" s="38">
        <v>6</v>
      </c>
      <c r="H37" s="39">
        <v>1630</v>
      </c>
      <c r="I37" s="40">
        <v>22.5</v>
      </c>
      <c r="J37" s="31">
        <f>(H37*10/(F37*G37))</f>
        <v>9.878787878787879</v>
      </c>
      <c r="K37" s="32">
        <f>ROUND(J37*(1-((I37-14)/86)),2)</f>
        <v>8.9</v>
      </c>
      <c r="L37" s="33">
        <f>ROUND(J37*(1-((I37-15)/85)),2)</f>
        <v>9.01</v>
      </c>
    </row>
    <row r="38" spans="3:12" ht="15">
      <c r="C38" s="51">
        <v>28</v>
      </c>
      <c r="D38" s="26" t="s">
        <v>54</v>
      </c>
      <c r="E38" s="37">
        <v>86000</v>
      </c>
      <c r="F38" s="38">
        <v>275</v>
      </c>
      <c r="G38" s="38">
        <v>6</v>
      </c>
      <c r="H38" s="39">
        <v>1939</v>
      </c>
      <c r="I38" s="40">
        <v>26.1</v>
      </c>
      <c r="J38" s="31">
        <f>(H38*10/(F38*G38))</f>
        <v>11.751515151515152</v>
      </c>
      <c r="K38" s="32">
        <f>ROUND(J38*(1-((I38-14)/86)),2)</f>
        <v>10.1</v>
      </c>
      <c r="L38" s="33">
        <f>ROUND(J38*(1-((I38-15)/85)),2)</f>
        <v>10.22</v>
      </c>
    </row>
    <row r="39" spans="3:12" ht="15">
      <c r="C39" s="51">
        <v>29</v>
      </c>
      <c r="D39" s="58" t="s">
        <v>55</v>
      </c>
      <c r="E39" s="37">
        <v>86000</v>
      </c>
      <c r="F39" s="38">
        <v>275</v>
      </c>
      <c r="G39" s="38">
        <v>6</v>
      </c>
      <c r="H39" s="39">
        <v>1923</v>
      </c>
      <c r="I39" s="40">
        <v>28.6</v>
      </c>
      <c r="J39" s="31">
        <f>(H39*10/(F39*G39))</f>
        <v>11.654545454545454</v>
      </c>
      <c r="K39" s="32">
        <f>ROUND(J39*(1-((I39-14)/86)),2)</f>
        <v>9.68</v>
      </c>
      <c r="L39" s="33">
        <f>ROUND(J39*(1-((I39-15)/85)),2)</f>
        <v>9.79</v>
      </c>
    </row>
    <row r="40" spans="3:12" ht="15">
      <c r="C40" s="51">
        <v>30</v>
      </c>
      <c r="D40" s="59" t="s">
        <v>56</v>
      </c>
      <c r="E40" s="60"/>
      <c r="F40" s="60"/>
      <c r="G40" s="61"/>
      <c r="H40" s="61"/>
      <c r="I40" s="62"/>
      <c r="J40" s="31"/>
      <c r="K40" s="32"/>
      <c r="L40" s="33"/>
    </row>
    <row r="41" spans="3:12" ht="15.75" thickBot="1">
      <c r="C41" s="63">
        <v>31</v>
      </c>
      <c r="D41" s="64" t="s">
        <v>57</v>
      </c>
      <c r="E41" s="65"/>
      <c r="F41" s="65"/>
      <c r="G41" s="65"/>
      <c r="H41" s="65"/>
      <c r="I41" s="65"/>
      <c r="J41" s="92"/>
      <c r="K41" s="93"/>
      <c r="L41" s="94"/>
    </row>
    <row r="42" spans="7:12" ht="12.75">
      <c r="G42" s="66" t="s">
        <v>58</v>
      </c>
      <c r="H42" s="66"/>
      <c r="I42" s="67">
        <f>AVERAGE(I13:I41)</f>
        <v>25.29090909090909</v>
      </c>
      <c r="J42" s="67">
        <f>AVERAGE(J13:J41)</f>
        <v>11.100826446280992</v>
      </c>
      <c r="K42" s="67">
        <f>AVERAGE(K13:K41)</f>
        <v>9.63090909090909</v>
      </c>
      <c r="L42" s="67">
        <f>AVERAGE(L13:L41)</f>
        <v>9.746363636363638</v>
      </c>
    </row>
  </sheetData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2" r:id="rId2"/>
  <headerFooter alignWithMargins="0">
    <oddHeader>&amp;C&amp;F</oddHeader>
    <oddFooter>&amp;CStrona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87">
    <pageSetUpPr fitToPage="1"/>
  </sheetPr>
  <dimension ref="A4:O42"/>
  <sheetViews>
    <sheetView showGridLines="0" zoomScale="85" zoomScaleNormal="85" workbookViewId="0" topLeftCell="A2">
      <selection activeCell="D49" sqref="D49"/>
    </sheetView>
  </sheetViews>
  <sheetFormatPr defaultColWidth="9.00390625" defaultRowHeight="12.75"/>
  <cols>
    <col min="1" max="2" width="12.25390625" style="0" customWidth="1"/>
    <col min="3" max="3" width="7.25390625" style="1" customWidth="1"/>
    <col min="4" max="4" width="27.62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 thickBot="1"/>
    <row r="9" spans="1:14" ht="15.75">
      <c r="A9" s="6" t="s">
        <v>85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86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22" t="s">
        <v>25</v>
      </c>
    </row>
    <row r="11" spans="1:14" s="24" customFormat="1" ht="15.75">
      <c r="A11" s="23"/>
      <c r="C11" s="25">
        <v>1</v>
      </c>
      <c r="D11" s="26" t="s">
        <v>26</v>
      </c>
      <c r="E11" s="27"/>
      <c r="F11" s="28"/>
      <c r="G11" s="28"/>
      <c r="H11" s="29"/>
      <c r="I11" s="30"/>
      <c r="J11" s="31"/>
      <c r="K11" s="32"/>
      <c r="L11" s="33"/>
      <c r="M11" s="34"/>
      <c r="N11" s="35">
        <f aca="true" t="shared" si="0" ref="N11:N32">M11*10000/3.75</f>
        <v>0</v>
      </c>
    </row>
    <row r="12" spans="1:14" ht="15.75">
      <c r="A12" s="36"/>
      <c r="C12" s="25">
        <v>2</v>
      </c>
      <c r="D12" s="26" t="s">
        <v>27</v>
      </c>
      <c r="E12" s="37"/>
      <c r="F12" s="38"/>
      <c r="G12" s="38"/>
      <c r="H12" s="39"/>
      <c r="I12" s="40"/>
      <c r="J12" s="31"/>
      <c r="K12" s="32"/>
      <c r="L12" s="33"/>
      <c r="M12" s="41"/>
      <c r="N12" s="42">
        <f t="shared" si="0"/>
        <v>0</v>
      </c>
    </row>
    <row r="13" spans="3:14" ht="15">
      <c r="C13" s="25">
        <v>3</v>
      </c>
      <c r="D13" s="26" t="s">
        <v>28</v>
      </c>
      <c r="E13" s="37"/>
      <c r="F13" s="38"/>
      <c r="G13" s="38"/>
      <c r="H13" s="39"/>
      <c r="I13" s="40"/>
      <c r="J13" s="31"/>
      <c r="K13" s="32"/>
      <c r="L13" s="33"/>
      <c r="M13" s="41"/>
      <c r="N13" s="42">
        <f t="shared" si="0"/>
        <v>0</v>
      </c>
    </row>
    <row r="14" spans="3:14" ht="15">
      <c r="C14" s="43">
        <v>4</v>
      </c>
      <c r="D14" s="26" t="s">
        <v>29</v>
      </c>
      <c r="E14" s="37"/>
      <c r="F14" s="38"/>
      <c r="G14" s="38"/>
      <c r="H14" s="39"/>
      <c r="I14" s="40"/>
      <c r="J14" s="31"/>
      <c r="K14" s="32"/>
      <c r="L14" s="33"/>
      <c r="M14" s="11"/>
      <c r="N14" s="44">
        <f t="shared" si="0"/>
        <v>0</v>
      </c>
    </row>
    <row r="15" spans="3:14" ht="15">
      <c r="C15" s="43">
        <v>5</v>
      </c>
      <c r="D15" s="26" t="s">
        <v>30</v>
      </c>
      <c r="E15" s="37"/>
      <c r="F15" s="38"/>
      <c r="G15" s="38"/>
      <c r="H15" s="39"/>
      <c r="I15" s="40"/>
      <c r="J15" s="31"/>
      <c r="K15" s="32"/>
      <c r="L15" s="33"/>
      <c r="M15" s="11"/>
      <c r="N15" s="44">
        <f t="shared" si="0"/>
        <v>0</v>
      </c>
    </row>
    <row r="16" spans="3:14" ht="15">
      <c r="C16" s="43">
        <v>6</v>
      </c>
      <c r="D16" s="26" t="s">
        <v>31</v>
      </c>
      <c r="E16" s="37"/>
      <c r="F16" s="38"/>
      <c r="G16" s="38"/>
      <c r="H16" s="39"/>
      <c r="I16" s="40"/>
      <c r="J16" s="31"/>
      <c r="K16" s="32"/>
      <c r="L16" s="33"/>
      <c r="M16" s="11"/>
      <c r="N16" s="44">
        <f t="shared" si="0"/>
        <v>0</v>
      </c>
    </row>
    <row r="17" spans="3:14" ht="15">
      <c r="C17" s="43">
        <v>7</v>
      </c>
      <c r="D17" s="26" t="s">
        <v>32</v>
      </c>
      <c r="E17" s="37"/>
      <c r="F17" s="38"/>
      <c r="G17" s="38"/>
      <c r="H17" s="39"/>
      <c r="I17" s="40"/>
      <c r="J17" s="31"/>
      <c r="K17" s="32"/>
      <c r="L17" s="33"/>
      <c r="M17" s="11"/>
      <c r="N17" s="44">
        <f t="shared" si="0"/>
        <v>0</v>
      </c>
    </row>
    <row r="18" spans="3:14" ht="15">
      <c r="C18" s="43">
        <v>8</v>
      </c>
      <c r="D18" s="26" t="s">
        <v>33</v>
      </c>
      <c r="E18" s="37"/>
      <c r="F18" s="38"/>
      <c r="G18" s="38"/>
      <c r="H18" s="39"/>
      <c r="I18" s="40"/>
      <c r="J18" s="31"/>
      <c r="K18" s="32"/>
      <c r="L18" s="33"/>
      <c r="M18" s="11"/>
      <c r="N18" s="44">
        <f t="shared" si="0"/>
        <v>0</v>
      </c>
    </row>
    <row r="19" spans="3:14" ht="15">
      <c r="C19" s="43">
        <v>9</v>
      </c>
      <c r="D19" s="26" t="s">
        <v>34</v>
      </c>
      <c r="E19" s="37"/>
      <c r="F19" s="38"/>
      <c r="G19" s="38"/>
      <c r="H19" s="39"/>
      <c r="I19" s="40"/>
      <c r="J19" s="31"/>
      <c r="K19" s="32"/>
      <c r="L19" s="33"/>
      <c r="M19" s="11"/>
      <c r="N19" s="44">
        <f t="shared" si="0"/>
        <v>0</v>
      </c>
    </row>
    <row r="20" spans="3:14" ht="15">
      <c r="C20" s="43">
        <v>10</v>
      </c>
      <c r="D20" s="26" t="s">
        <v>35</v>
      </c>
      <c r="E20" s="37"/>
      <c r="F20" s="38"/>
      <c r="G20" s="38"/>
      <c r="H20" s="39"/>
      <c r="I20" s="40"/>
      <c r="J20" s="31"/>
      <c r="K20" s="32"/>
      <c r="L20" s="33"/>
      <c r="M20" s="11"/>
      <c r="N20" s="44">
        <f t="shared" si="0"/>
        <v>0</v>
      </c>
    </row>
    <row r="21" spans="3:14" ht="15">
      <c r="C21" s="43">
        <v>11</v>
      </c>
      <c r="D21" s="26" t="s">
        <v>36</v>
      </c>
      <c r="E21" s="37"/>
      <c r="F21" s="38"/>
      <c r="G21" s="38"/>
      <c r="H21" s="39"/>
      <c r="I21" s="40"/>
      <c r="J21" s="31"/>
      <c r="K21" s="32"/>
      <c r="L21" s="33"/>
      <c r="M21" s="11"/>
      <c r="N21" s="44">
        <f t="shared" si="0"/>
        <v>0</v>
      </c>
    </row>
    <row r="22" spans="3:14" ht="15">
      <c r="C22" s="43">
        <v>12</v>
      </c>
      <c r="D22" s="26" t="s">
        <v>37</v>
      </c>
      <c r="E22" s="37"/>
      <c r="F22" s="38"/>
      <c r="G22" s="38"/>
      <c r="H22" s="39"/>
      <c r="I22" s="40"/>
      <c r="J22" s="31"/>
      <c r="K22" s="32"/>
      <c r="L22" s="33"/>
      <c r="M22" s="11"/>
      <c r="N22" s="44">
        <f t="shared" si="0"/>
        <v>0</v>
      </c>
    </row>
    <row r="23" spans="3:14" ht="15">
      <c r="C23" s="43">
        <v>13</v>
      </c>
      <c r="D23" s="26" t="s">
        <v>38</v>
      </c>
      <c r="E23" s="37"/>
      <c r="F23" s="38"/>
      <c r="G23" s="38"/>
      <c r="H23" s="39"/>
      <c r="I23" s="40"/>
      <c r="J23" s="31"/>
      <c r="K23" s="32"/>
      <c r="L23" s="33"/>
      <c r="M23" s="11"/>
      <c r="N23" s="44">
        <f t="shared" si="0"/>
        <v>0</v>
      </c>
    </row>
    <row r="24" spans="3:14" ht="15">
      <c r="C24" s="43">
        <v>14</v>
      </c>
      <c r="D24" s="26" t="s">
        <v>39</v>
      </c>
      <c r="E24" s="37"/>
      <c r="F24" s="38"/>
      <c r="G24" s="38"/>
      <c r="H24" s="39"/>
      <c r="I24" s="40"/>
      <c r="J24" s="31"/>
      <c r="K24" s="32"/>
      <c r="L24" s="33"/>
      <c r="M24" s="11"/>
      <c r="N24" s="44">
        <f t="shared" si="0"/>
        <v>0</v>
      </c>
    </row>
    <row r="25" spans="3:14" ht="15">
      <c r="C25" s="43">
        <v>15</v>
      </c>
      <c r="D25" s="26" t="s">
        <v>40</v>
      </c>
      <c r="E25" s="37">
        <v>82000</v>
      </c>
      <c r="F25" s="38">
        <v>211</v>
      </c>
      <c r="G25" s="38">
        <v>12</v>
      </c>
      <c r="H25" s="39">
        <v>3282</v>
      </c>
      <c r="I25" s="40">
        <v>27</v>
      </c>
      <c r="J25" s="31">
        <f>(H25*10/(F25*G25))</f>
        <v>12.962085308056873</v>
      </c>
      <c r="K25" s="32">
        <f>ROUND(J25*(1-((I25-14)/86)),2)</f>
        <v>11</v>
      </c>
      <c r="L25" s="33">
        <f>ROUND(J25*(1-((I25-15)/85)),2)</f>
        <v>11.13</v>
      </c>
      <c r="M25" s="11"/>
      <c r="N25" s="44">
        <f t="shared" si="0"/>
        <v>0</v>
      </c>
    </row>
    <row r="26" spans="3:14" ht="15">
      <c r="C26" s="43">
        <v>16</v>
      </c>
      <c r="D26" s="26" t="s">
        <v>41</v>
      </c>
      <c r="E26" s="37">
        <v>82000</v>
      </c>
      <c r="F26" s="38">
        <v>211</v>
      </c>
      <c r="G26" s="38">
        <v>12</v>
      </c>
      <c r="H26" s="39">
        <v>3501</v>
      </c>
      <c r="I26" s="40">
        <v>25.7</v>
      </c>
      <c r="J26" s="31">
        <f>(H26*10/(F26*G26))</f>
        <v>13.827014218009479</v>
      </c>
      <c r="K26" s="32">
        <f>ROUND(J26*(1-((I26-14)/86)),2)</f>
        <v>11.95</v>
      </c>
      <c r="L26" s="33">
        <f>ROUND(J26*(1-((I26-15)/85)),2)</f>
        <v>12.09</v>
      </c>
      <c r="M26" s="11"/>
      <c r="N26" s="44">
        <f t="shared" si="0"/>
        <v>0</v>
      </c>
    </row>
    <row r="27" spans="3:14" ht="15">
      <c r="C27" s="43">
        <v>17</v>
      </c>
      <c r="D27" s="26" t="s">
        <v>42</v>
      </c>
      <c r="E27" s="37"/>
      <c r="F27" s="38"/>
      <c r="G27" s="38"/>
      <c r="H27" s="39"/>
      <c r="I27" s="40"/>
      <c r="J27" s="31"/>
      <c r="K27" s="32"/>
      <c r="L27" s="33"/>
      <c r="M27" s="11"/>
      <c r="N27" s="44">
        <f t="shared" si="0"/>
        <v>0</v>
      </c>
    </row>
    <row r="28" spans="3:14" ht="15">
      <c r="C28" s="43">
        <v>18</v>
      </c>
      <c r="D28" s="26" t="s">
        <v>43</v>
      </c>
      <c r="E28" s="37">
        <v>82000</v>
      </c>
      <c r="F28" s="38">
        <v>211</v>
      </c>
      <c r="G28" s="38">
        <v>12</v>
      </c>
      <c r="H28" s="39">
        <v>3704</v>
      </c>
      <c r="I28" s="40">
        <v>25.8</v>
      </c>
      <c r="J28" s="31">
        <f>(H28*10/(F28*G28))</f>
        <v>14.628751974723539</v>
      </c>
      <c r="K28" s="32">
        <f>ROUND(J28*(1-((I28-14)/86)),2)</f>
        <v>12.62</v>
      </c>
      <c r="L28" s="33">
        <f>ROUND(J28*(1-((I28-15)/85)),2)</f>
        <v>12.77</v>
      </c>
      <c r="M28" s="11"/>
      <c r="N28" s="44">
        <f t="shared" si="0"/>
        <v>0</v>
      </c>
    </row>
    <row r="29" spans="3:14" ht="15">
      <c r="C29" s="43">
        <v>19</v>
      </c>
      <c r="D29" s="26" t="s">
        <v>44</v>
      </c>
      <c r="E29" s="37">
        <v>82000</v>
      </c>
      <c r="F29" s="38">
        <v>211</v>
      </c>
      <c r="G29" s="38">
        <v>12</v>
      </c>
      <c r="H29" s="39">
        <v>3520</v>
      </c>
      <c r="I29" s="40">
        <v>24.5</v>
      </c>
      <c r="J29" s="31">
        <f>(H29*10/(F29*G29))</f>
        <v>13.902053712480253</v>
      </c>
      <c r="K29" s="32">
        <f>ROUND(J29*(1-((I29-14)/86)),2)</f>
        <v>12.2</v>
      </c>
      <c r="L29" s="33">
        <f>ROUND(J29*(1-((I29-15)/85)),2)</f>
        <v>12.35</v>
      </c>
      <c r="M29" s="11"/>
      <c r="N29" s="44">
        <f t="shared" si="0"/>
        <v>0</v>
      </c>
    </row>
    <row r="30" spans="3:15" ht="15">
      <c r="C30" s="43">
        <v>20</v>
      </c>
      <c r="D30" s="26" t="s">
        <v>45</v>
      </c>
      <c r="E30" s="37">
        <v>82000</v>
      </c>
      <c r="F30" s="38">
        <v>211</v>
      </c>
      <c r="G30" s="38">
        <v>12</v>
      </c>
      <c r="H30" s="39">
        <v>3144</v>
      </c>
      <c r="I30" s="40">
        <v>26.6</v>
      </c>
      <c r="J30" s="31">
        <f>(H30*10/(F30*G30))</f>
        <v>12.417061611374407</v>
      </c>
      <c r="K30" s="32">
        <f>ROUND(J30*(1-((I30-14)/86)),2)</f>
        <v>10.6</v>
      </c>
      <c r="L30" s="33">
        <f>ROUND(J30*(1-((I30-15)/85)),2)</f>
        <v>10.72</v>
      </c>
      <c r="M30" s="11"/>
      <c r="N30" s="44">
        <f t="shared" si="0"/>
        <v>0</v>
      </c>
      <c r="O30" t="s">
        <v>46</v>
      </c>
    </row>
    <row r="31" spans="3:14" ht="15">
      <c r="C31" s="43">
        <v>21</v>
      </c>
      <c r="D31" s="26" t="s">
        <v>47</v>
      </c>
      <c r="E31" s="37">
        <v>82000</v>
      </c>
      <c r="F31" s="38">
        <v>211</v>
      </c>
      <c r="G31" s="38">
        <v>12</v>
      </c>
      <c r="H31" s="39">
        <v>3010</v>
      </c>
      <c r="I31" s="40">
        <v>26.8</v>
      </c>
      <c r="J31" s="31">
        <f>(H31*10/(F31*G31))</f>
        <v>11.88783570300158</v>
      </c>
      <c r="K31" s="32">
        <f>ROUND(J31*(1-((I31-14)/86)),2)</f>
        <v>10.12</v>
      </c>
      <c r="L31" s="33">
        <f>ROUND(J31*(1-((I31-15)/85)),2)</f>
        <v>10.24</v>
      </c>
      <c r="M31" s="11"/>
      <c r="N31" s="44">
        <f t="shared" si="0"/>
        <v>0</v>
      </c>
    </row>
    <row r="32" spans="3:14" ht="15">
      <c r="C32" s="43">
        <v>22</v>
      </c>
      <c r="D32" s="26" t="s">
        <v>48</v>
      </c>
      <c r="E32" s="37">
        <v>82000</v>
      </c>
      <c r="F32" s="38">
        <v>211</v>
      </c>
      <c r="G32" s="38">
        <v>12</v>
      </c>
      <c r="H32" s="39">
        <v>3112</v>
      </c>
      <c r="I32" s="40">
        <v>23.7</v>
      </c>
      <c r="J32" s="31">
        <f>(H32*10/(F32*G32))</f>
        <v>12.290679304897314</v>
      </c>
      <c r="K32" s="32">
        <f>ROUND(J32*(1-((I32-14)/86)),2)</f>
        <v>10.9</v>
      </c>
      <c r="L32" s="33">
        <f>ROUND(J32*(1-((I32-15)/85)),2)</f>
        <v>11.03</v>
      </c>
      <c r="M32" s="11"/>
      <c r="N32" s="44">
        <f t="shared" si="0"/>
        <v>0</v>
      </c>
    </row>
    <row r="33" spans="3:12" ht="15">
      <c r="C33" s="51">
        <v>23</v>
      </c>
      <c r="D33" s="26" t="s">
        <v>49</v>
      </c>
      <c r="E33" s="37"/>
      <c r="F33" s="38"/>
      <c r="G33" s="38"/>
      <c r="H33" s="39"/>
      <c r="I33" s="40"/>
      <c r="J33" s="31"/>
      <c r="K33" s="32"/>
      <c r="L33" s="33"/>
    </row>
    <row r="34" spans="3:12" ht="15">
      <c r="C34" s="51">
        <v>24</v>
      </c>
      <c r="D34" s="26" t="s">
        <v>50</v>
      </c>
      <c r="E34" s="37"/>
      <c r="F34" s="38"/>
      <c r="G34" s="38"/>
      <c r="H34" s="39"/>
      <c r="I34" s="40"/>
      <c r="J34" s="31"/>
      <c r="K34" s="32"/>
      <c r="L34" s="33"/>
    </row>
    <row r="35" spans="3:12" ht="15">
      <c r="C35" s="51">
        <v>25</v>
      </c>
      <c r="D35" s="26" t="s">
        <v>51</v>
      </c>
      <c r="E35" s="37">
        <v>82000</v>
      </c>
      <c r="F35" s="38">
        <v>206</v>
      </c>
      <c r="G35" s="38">
        <v>12</v>
      </c>
      <c r="H35" s="39">
        <v>3790</v>
      </c>
      <c r="I35" s="40">
        <v>26.3</v>
      </c>
      <c r="J35" s="31">
        <f>(H35*10/(F35*G35))</f>
        <v>15.331715210355988</v>
      </c>
      <c r="K35" s="32">
        <f>ROUND(J35*(1-((I35-14)/86)),2)</f>
        <v>13.14</v>
      </c>
      <c r="L35" s="33">
        <f>ROUND(J35*(1-((I35-15)/85)),2)</f>
        <v>13.29</v>
      </c>
    </row>
    <row r="36" spans="3:12" ht="15">
      <c r="C36" s="51">
        <v>26</v>
      </c>
      <c r="D36" s="26" t="s">
        <v>52</v>
      </c>
      <c r="E36" s="37"/>
      <c r="F36" s="38"/>
      <c r="G36" s="38"/>
      <c r="H36" s="39"/>
      <c r="I36" s="40"/>
      <c r="J36" s="31"/>
      <c r="K36" s="32"/>
      <c r="L36" s="33"/>
    </row>
    <row r="37" spans="3:12" ht="15">
      <c r="C37" s="51">
        <v>27</v>
      </c>
      <c r="D37" s="26" t="s">
        <v>53</v>
      </c>
      <c r="E37" s="37">
        <v>82000</v>
      </c>
      <c r="F37" s="38">
        <v>180</v>
      </c>
      <c r="G37" s="38">
        <v>12</v>
      </c>
      <c r="H37" s="39">
        <v>2678</v>
      </c>
      <c r="I37" s="40">
        <v>24.2</v>
      </c>
      <c r="J37" s="31">
        <f>(H37*10/(F37*G37))</f>
        <v>12.398148148148149</v>
      </c>
      <c r="K37" s="32">
        <f>ROUND(J37*(1-((I37-14)/86)),2)</f>
        <v>10.93</v>
      </c>
      <c r="L37" s="33">
        <f>ROUND(J37*(1-((I37-15)/85)),2)</f>
        <v>11.06</v>
      </c>
    </row>
    <row r="38" spans="3:12" ht="15">
      <c r="C38" s="51">
        <v>28</v>
      </c>
      <c r="D38" s="26" t="s">
        <v>54</v>
      </c>
      <c r="E38" s="37">
        <v>82000</v>
      </c>
      <c r="F38" s="38">
        <v>180</v>
      </c>
      <c r="G38" s="38">
        <v>12</v>
      </c>
      <c r="H38" s="39">
        <v>2662</v>
      </c>
      <c r="I38" s="40">
        <v>25.3</v>
      </c>
      <c r="J38" s="31">
        <f>(H38*10/(F38*G38))</f>
        <v>12.324074074074074</v>
      </c>
      <c r="K38" s="32">
        <f>ROUND(J38*(1-((I38-14)/86)),2)</f>
        <v>10.7</v>
      </c>
      <c r="L38" s="33">
        <f>ROUND(J38*(1-((I38-15)/85)),2)</f>
        <v>10.83</v>
      </c>
    </row>
    <row r="39" spans="3:12" ht="15">
      <c r="C39" s="51">
        <v>29</v>
      </c>
      <c r="D39" s="58" t="s">
        <v>55</v>
      </c>
      <c r="E39" s="37">
        <v>82000</v>
      </c>
      <c r="F39" s="38">
        <v>180</v>
      </c>
      <c r="G39" s="38">
        <v>12</v>
      </c>
      <c r="H39" s="39">
        <v>2112</v>
      </c>
      <c r="I39" s="40">
        <v>24.4</v>
      </c>
      <c r="J39" s="31">
        <f>(H39*10/(F39*G39))</f>
        <v>9.777777777777779</v>
      </c>
      <c r="K39" s="32">
        <f>ROUND(J39*(1-((I39-14)/86)),2)</f>
        <v>8.6</v>
      </c>
      <c r="L39" s="33">
        <f>ROUND(J39*(1-((I39-15)/85)),2)</f>
        <v>8.7</v>
      </c>
    </row>
    <row r="40" spans="3:12" ht="15">
      <c r="C40" s="51">
        <v>30</v>
      </c>
      <c r="D40" s="59" t="s">
        <v>56</v>
      </c>
      <c r="E40" s="37">
        <v>82000</v>
      </c>
      <c r="F40" s="110">
        <v>180</v>
      </c>
      <c r="G40" s="110">
        <v>12</v>
      </c>
      <c r="H40" s="111">
        <v>2430</v>
      </c>
      <c r="I40" s="112">
        <v>26.2</v>
      </c>
      <c r="J40" s="31">
        <f>(H40*10/(F40*G40))</f>
        <v>11.25</v>
      </c>
      <c r="K40" s="32">
        <f>ROUND(J40*(1-((I40-14)/86)),2)</f>
        <v>9.65</v>
      </c>
      <c r="L40" s="33">
        <f>ROUND(J40*(1-((I40-15)/85)),2)</f>
        <v>9.77</v>
      </c>
    </row>
    <row r="41" spans="3:12" ht="15.75" thickBot="1">
      <c r="C41" s="63">
        <v>31</v>
      </c>
      <c r="D41" s="64" t="s">
        <v>57</v>
      </c>
      <c r="E41" s="65"/>
      <c r="F41" s="65"/>
      <c r="G41" s="65"/>
      <c r="H41" s="65"/>
      <c r="I41" s="65"/>
      <c r="J41" s="31"/>
      <c r="K41" s="32"/>
      <c r="L41" s="33"/>
    </row>
    <row r="42" spans="7:12" ht="12.75">
      <c r="G42" s="66" t="s">
        <v>58</v>
      </c>
      <c r="H42" s="66"/>
      <c r="I42" s="67">
        <f>AVERAGE(I13:I41)</f>
        <v>25.541666666666668</v>
      </c>
      <c r="J42" s="67">
        <f>AVERAGE(J13:J41)</f>
        <v>12.74976642024162</v>
      </c>
      <c r="K42" s="67">
        <f>AVERAGE(K13:K41)</f>
        <v>11.034166666666666</v>
      </c>
      <c r="L42" s="67">
        <f>AVERAGE(L13:L41)</f>
        <v>11.165000000000001</v>
      </c>
    </row>
  </sheetData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2" r:id="rId2"/>
  <headerFooter alignWithMargins="0">
    <oddHeader>&amp;C&amp;F</oddHeader>
    <oddFooter>&amp;CStrona 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82">
    <pageSetUpPr fitToPage="1"/>
  </sheetPr>
  <dimension ref="A4:O42"/>
  <sheetViews>
    <sheetView showGridLines="0" zoomScale="85" zoomScaleNormal="85" workbookViewId="0" topLeftCell="A2">
      <selection activeCell="D49" sqref="D49"/>
    </sheetView>
  </sheetViews>
  <sheetFormatPr defaultColWidth="9.00390625" defaultRowHeight="12.75"/>
  <cols>
    <col min="1" max="2" width="12.25390625" style="0" customWidth="1"/>
    <col min="3" max="3" width="7.25390625" style="1" customWidth="1"/>
    <col min="4" max="4" width="27.62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 thickBot="1"/>
    <row r="9" spans="1:14" ht="15.75">
      <c r="A9" s="6" t="s">
        <v>87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88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22" t="s">
        <v>25</v>
      </c>
    </row>
    <row r="11" spans="1:14" s="24" customFormat="1" ht="15.75">
      <c r="A11" s="23"/>
      <c r="C11" s="25">
        <v>1</v>
      </c>
      <c r="D11" s="26" t="s">
        <v>26</v>
      </c>
      <c r="E11" s="27"/>
      <c r="F11" s="28"/>
      <c r="G11" s="28"/>
      <c r="H11" s="29"/>
      <c r="I11" s="30"/>
      <c r="J11" s="31"/>
      <c r="K11" s="32"/>
      <c r="L11" s="33"/>
      <c r="M11" s="34"/>
      <c r="N11" s="35">
        <f aca="true" t="shared" si="0" ref="N11:N32">M11*10000/3.75</f>
        <v>0</v>
      </c>
    </row>
    <row r="12" spans="1:14" ht="15.75">
      <c r="A12" s="36"/>
      <c r="C12" s="25">
        <v>2</v>
      </c>
      <c r="D12" s="26" t="s">
        <v>27</v>
      </c>
      <c r="E12" s="37"/>
      <c r="F12" s="38"/>
      <c r="G12" s="38"/>
      <c r="H12" s="39"/>
      <c r="I12" s="40"/>
      <c r="J12" s="31"/>
      <c r="K12" s="32"/>
      <c r="L12" s="33"/>
      <c r="M12" s="41"/>
      <c r="N12" s="42">
        <f t="shared" si="0"/>
        <v>0</v>
      </c>
    </row>
    <row r="13" spans="3:14" ht="15">
      <c r="C13" s="25">
        <v>3</v>
      </c>
      <c r="D13" s="26" t="s">
        <v>28</v>
      </c>
      <c r="E13" s="37"/>
      <c r="F13" s="38"/>
      <c r="G13" s="38"/>
      <c r="H13" s="39"/>
      <c r="I13" s="40"/>
      <c r="J13" s="31"/>
      <c r="K13" s="32"/>
      <c r="L13" s="33"/>
      <c r="M13" s="41"/>
      <c r="N13" s="42">
        <f t="shared" si="0"/>
        <v>0</v>
      </c>
    </row>
    <row r="14" spans="3:14" ht="15">
      <c r="C14" s="43">
        <v>4</v>
      </c>
      <c r="D14" s="26" t="s">
        <v>29</v>
      </c>
      <c r="E14" s="37"/>
      <c r="F14" s="38"/>
      <c r="G14" s="38"/>
      <c r="H14" s="39"/>
      <c r="I14" s="40"/>
      <c r="J14" s="31"/>
      <c r="K14" s="32"/>
      <c r="L14" s="33"/>
      <c r="M14" s="11"/>
      <c r="N14" s="44">
        <f t="shared" si="0"/>
        <v>0</v>
      </c>
    </row>
    <row r="15" spans="3:14" ht="15">
      <c r="C15" s="43">
        <v>5</v>
      </c>
      <c r="D15" s="26" t="s">
        <v>30</v>
      </c>
      <c r="E15" s="37"/>
      <c r="F15" s="38"/>
      <c r="G15" s="38"/>
      <c r="H15" s="39"/>
      <c r="I15" s="40"/>
      <c r="J15" s="31"/>
      <c r="K15" s="32"/>
      <c r="L15" s="33"/>
      <c r="M15" s="11"/>
      <c r="N15" s="44">
        <f t="shared" si="0"/>
        <v>0</v>
      </c>
    </row>
    <row r="16" spans="3:14" ht="15">
      <c r="C16" s="43">
        <v>6</v>
      </c>
      <c r="D16" s="26" t="s">
        <v>31</v>
      </c>
      <c r="E16" s="37"/>
      <c r="F16" s="38"/>
      <c r="G16" s="38"/>
      <c r="H16" s="39"/>
      <c r="I16" s="40"/>
      <c r="J16" s="31"/>
      <c r="K16" s="32"/>
      <c r="L16" s="33"/>
      <c r="M16" s="11"/>
      <c r="N16" s="44">
        <f t="shared" si="0"/>
        <v>0</v>
      </c>
    </row>
    <row r="17" spans="3:14" ht="15">
      <c r="C17" s="43">
        <v>7</v>
      </c>
      <c r="D17" s="26" t="s">
        <v>32</v>
      </c>
      <c r="E17" s="37"/>
      <c r="F17" s="38"/>
      <c r="G17" s="38"/>
      <c r="H17" s="39"/>
      <c r="I17" s="40"/>
      <c r="J17" s="31"/>
      <c r="K17" s="32"/>
      <c r="L17" s="33"/>
      <c r="M17" s="11"/>
      <c r="N17" s="44">
        <f t="shared" si="0"/>
        <v>0</v>
      </c>
    </row>
    <row r="18" spans="3:14" ht="15">
      <c r="C18" s="43">
        <v>8</v>
      </c>
      <c r="D18" s="26" t="s">
        <v>33</v>
      </c>
      <c r="E18" s="37"/>
      <c r="F18" s="38"/>
      <c r="G18" s="38"/>
      <c r="H18" s="39"/>
      <c r="I18" s="40"/>
      <c r="J18" s="31"/>
      <c r="K18" s="32"/>
      <c r="L18" s="33"/>
      <c r="M18" s="11"/>
      <c r="N18" s="44">
        <f t="shared" si="0"/>
        <v>0</v>
      </c>
    </row>
    <row r="19" spans="3:14" ht="15">
      <c r="C19" s="43">
        <v>9</v>
      </c>
      <c r="D19" s="26" t="s">
        <v>34</v>
      </c>
      <c r="E19" s="37"/>
      <c r="F19" s="38"/>
      <c r="G19" s="38"/>
      <c r="H19" s="39"/>
      <c r="I19" s="40"/>
      <c r="J19" s="31"/>
      <c r="K19" s="32"/>
      <c r="L19" s="33"/>
      <c r="M19" s="11"/>
      <c r="N19" s="44">
        <f t="shared" si="0"/>
        <v>0</v>
      </c>
    </row>
    <row r="20" spans="3:14" ht="15">
      <c r="C20" s="43">
        <v>10</v>
      </c>
      <c r="D20" s="26" t="s">
        <v>35</v>
      </c>
      <c r="E20" s="37"/>
      <c r="F20" s="38"/>
      <c r="G20" s="38"/>
      <c r="H20" s="39"/>
      <c r="I20" s="40"/>
      <c r="J20" s="31"/>
      <c r="K20" s="32"/>
      <c r="L20" s="33"/>
      <c r="M20" s="11"/>
      <c r="N20" s="44">
        <f t="shared" si="0"/>
        <v>0</v>
      </c>
    </row>
    <row r="21" spans="3:14" ht="15">
      <c r="C21" s="43">
        <v>11</v>
      </c>
      <c r="D21" s="26" t="s">
        <v>36</v>
      </c>
      <c r="E21" s="37"/>
      <c r="F21" s="38"/>
      <c r="G21" s="38"/>
      <c r="H21" s="39"/>
      <c r="I21" s="40"/>
      <c r="J21" s="31"/>
      <c r="K21" s="32"/>
      <c r="L21" s="33"/>
      <c r="M21" s="11"/>
      <c r="N21" s="44">
        <f t="shared" si="0"/>
        <v>0</v>
      </c>
    </row>
    <row r="22" spans="3:14" ht="15">
      <c r="C22" s="43">
        <v>12</v>
      </c>
      <c r="D22" s="26" t="s">
        <v>37</v>
      </c>
      <c r="E22" s="37"/>
      <c r="F22" s="38"/>
      <c r="G22" s="38"/>
      <c r="H22" s="39"/>
      <c r="I22" s="40"/>
      <c r="J22" s="31"/>
      <c r="K22" s="32"/>
      <c r="L22" s="33"/>
      <c r="M22" s="11"/>
      <c r="N22" s="44">
        <f t="shared" si="0"/>
        <v>0</v>
      </c>
    </row>
    <row r="23" spans="3:14" ht="15">
      <c r="C23" s="43">
        <v>13</v>
      </c>
      <c r="D23" s="26" t="s">
        <v>38</v>
      </c>
      <c r="E23" s="37"/>
      <c r="F23" s="38"/>
      <c r="G23" s="38"/>
      <c r="H23" s="39"/>
      <c r="I23" s="40"/>
      <c r="J23" s="31"/>
      <c r="K23" s="32"/>
      <c r="L23" s="33"/>
      <c r="M23" s="11"/>
      <c r="N23" s="44">
        <f t="shared" si="0"/>
        <v>0</v>
      </c>
    </row>
    <row r="24" spans="3:14" ht="15">
      <c r="C24" s="43">
        <v>14</v>
      </c>
      <c r="D24" s="26" t="s">
        <v>39</v>
      </c>
      <c r="E24" s="37"/>
      <c r="F24" s="38"/>
      <c r="G24" s="38"/>
      <c r="H24" s="39"/>
      <c r="I24" s="40"/>
      <c r="J24" s="31"/>
      <c r="K24" s="32"/>
      <c r="L24" s="33"/>
      <c r="M24" s="11"/>
      <c r="N24" s="44">
        <f t="shared" si="0"/>
        <v>0</v>
      </c>
    </row>
    <row r="25" spans="3:14" ht="15">
      <c r="C25" s="43">
        <v>15</v>
      </c>
      <c r="D25" s="26" t="s">
        <v>40</v>
      </c>
      <c r="E25" s="37">
        <v>77000</v>
      </c>
      <c r="F25" s="38">
        <v>523</v>
      </c>
      <c r="G25" s="38">
        <v>4.5</v>
      </c>
      <c r="H25" s="39">
        <v>2687</v>
      </c>
      <c r="I25" s="40">
        <v>31</v>
      </c>
      <c r="J25" s="31">
        <f>(H25*10/(F25*G25))</f>
        <v>11.417038453367326</v>
      </c>
      <c r="K25" s="32">
        <f>ROUND(J25*(1-((I25-14)/86)),2)</f>
        <v>9.16</v>
      </c>
      <c r="L25" s="33">
        <f>ROUND(J25*(1-((I25-15)/85)),2)</f>
        <v>9.27</v>
      </c>
      <c r="M25" s="11"/>
      <c r="N25" s="44">
        <f t="shared" si="0"/>
        <v>0</v>
      </c>
    </row>
    <row r="26" spans="3:14" ht="15">
      <c r="C26" s="43">
        <v>16</v>
      </c>
      <c r="D26" s="26" t="s">
        <v>41</v>
      </c>
      <c r="E26" s="37">
        <v>77000</v>
      </c>
      <c r="F26" s="38">
        <v>523</v>
      </c>
      <c r="G26" s="38">
        <v>4.5</v>
      </c>
      <c r="H26" s="39">
        <v>2836</v>
      </c>
      <c r="I26" s="40">
        <v>29</v>
      </c>
      <c r="J26" s="31">
        <f>(H26*10/(F26*G26))</f>
        <v>12.050138092203103</v>
      </c>
      <c r="K26" s="32">
        <f>ROUND(J26*(1-((I26-14)/86)),2)</f>
        <v>9.95</v>
      </c>
      <c r="L26" s="33">
        <f>ROUND(J26*(1-((I26-15)/85)),2)</f>
        <v>10.07</v>
      </c>
      <c r="M26" s="11"/>
      <c r="N26" s="44">
        <f t="shared" si="0"/>
        <v>0</v>
      </c>
    </row>
    <row r="27" spans="3:14" ht="15">
      <c r="C27" s="43">
        <v>17</v>
      </c>
      <c r="D27" s="26" t="s">
        <v>42</v>
      </c>
      <c r="E27" s="37"/>
      <c r="F27" s="38"/>
      <c r="G27" s="38"/>
      <c r="H27" s="39"/>
      <c r="I27" s="40"/>
      <c r="J27" s="31"/>
      <c r="K27" s="32"/>
      <c r="L27" s="33"/>
      <c r="M27" s="11"/>
      <c r="N27" s="44">
        <f t="shared" si="0"/>
        <v>0</v>
      </c>
    </row>
    <row r="28" spans="3:14" ht="15">
      <c r="C28" s="43">
        <v>18</v>
      </c>
      <c r="D28" s="26" t="s">
        <v>43</v>
      </c>
      <c r="E28" s="37">
        <v>77000</v>
      </c>
      <c r="F28" s="38">
        <v>523</v>
      </c>
      <c r="G28" s="38">
        <v>4.5</v>
      </c>
      <c r="H28" s="39">
        <v>3191</v>
      </c>
      <c r="I28" s="40">
        <v>29.8</v>
      </c>
      <c r="J28" s="31">
        <f>(H28*10/(F28*G28))</f>
        <v>13.558529849160823</v>
      </c>
      <c r="K28" s="32">
        <f>ROUND(J28*(1-((I28-14)/86)),2)</f>
        <v>11.07</v>
      </c>
      <c r="L28" s="33">
        <f>ROUND(J28*(1-((I28-15)/85)),2)</f>
        <v>11.2</v>
      </c>
      <c r="M28" s="11"/>
      <c r="N28" s="44">
        <f t="shared" si="0"/>
        <v>0</v>
      </c>
    </row>
    <row r="29" spans="3:14" ht="15">
      <c r="C29" s="43">
        <v>19</v>
      </c>
      <c r="D29" s="26" t="s">
        <v>44</v>
      </c>
      <c r="E29" s="37">
        <v>77000</v>
      </c>
      <c r="F29" s="38">
        <v>523</v>
      </c>
      <c r="G29" s="38">
        <v>4.5</v>
      </c>
      <c r="H29" s="39">
        <v>2879</v>
      </c>
      <c r="I29" s="40">
        <v>30.3</v>
      </c>
      <c r="J29" s="31">
        <f>(H29*10/(F29*G29))</f>
        <v>12.232844699383897</v>
      </c>
      <c r="K29" s="32">
        <f>ROUND(J29*(1-((I29-14)/86)),2)</f>
        <v>9.91</v>
      </c>
      <c r="L29" s="33">
        <f>ROUND(J29*(1-((I29-15)/85)),2)</f>
        <v>10.03</v>
      </c>
      <c r="M29" s="11"/>
      <c r="N29" s="44">
        <f t="shared" si="0"/>
        <v>0</v>
      </c>
    </row>
    <row r="30" spans="3:15" ht="15">
      <c r="C30" s="43">
        <v>20</v>
      </c>
      <c r="D30" s="26" t="s">
        <v>45</v>
      </c>
      <c r="E30" s="37">
        <v>77000</v>
      </c>
      <c r="F30" s="38">
        <v>523</v>
      </c>
      <c r="G30" s="38">
        <v>4.5</v>
      </c>
      <c r="H30" s="39">
        <v>2590</v>
      </c>
      <c r="I30" s="40">
        <v>29.5</v>
      </c>
      <c r="J30" s="31">
        <f>(H30*10/(F30*G30))</f>
        <v>11.00488633949437</v>
      </c>
      <c r="K30" s="32">
        <f>ROUND(J30*(1-((I30-14)/86)),2)</f>
        <v>9.02</v>
      </c>
      <c r="L30" s="33">
        <f>ROUND(J30*(1-((I30-15)/85)),2)</f>
        <v>9.13</v>
      </c>
      <c r="M30" s="11"/>
      <c r="N30" s="44">
        <f t="shared" si="0"/>
        <v>0</v>
      </c>
      <c r="O30" t="s">
        <v>46</v>
      </c>
    </row>
    <row r="31" spans="3:14" ht="15">
      <c r="C31" s="43">
        <v>21</v>
      </c>
      <c r="D31" s="26" t="s">
        <v>47</v>
      </c>
      <c r="E31" s="37">
        <v>77000</v>
      </c>
      <c r="F31" s="38">
        <v>523</v>
      </c>
      <c r="G31" s="38">
        <v>4.5</v>
      </c>
      <c r="H31" s="39">
        <v>2637</v>
      </c>
      <c r="I31" s="40">
        <v>27.7</v>
      </c>
      <c r="J31" s="31">
        <f>(H31*10/(F31*G31))</f>
        <v>11.204588910133843</v>
      </c>
      <c r="K31" s="32">
        <f>ROUND(J31*(1-((I31-14)/86)),2)</f>
        <v>9.42</v>
      </c>
      <c r="L31" s="33">
        <f>ROUND(J31*(1-((I31-15)/85)),2)</f>
        <v>9.53</v>
      </c>
      <c r="M31" s="11"/>
      <c r="N31" s="44">
        <f t="shared" si="0"/>
        <v>0</v>
      </c>
    </row>
    <row r="32" spans="3:14" ht="15">
      <c r="C32" s="43">
        <v>22</v>
      </c>
      <c r="D32" s="26" t="s">
        <v>48</v>
      </c>
      <c r="E32" s="37">
        <v>77000</v>
      </c>
      <c r="F32" s="38">
        <v>523</v>
      </c>
      <c r="G32" s="38">
        <v>4.5</v>
      </c>
      <c r="H32" s="39">
        <v>2802</v>
      </c>
      <c r="I32" s="40">
        <v>26.9</v>
      </c>
      <c r="J32" s="31">
        <f>(H32*10/(F32*G32))</f>
        <v>11.905672402804335</v>
      </c>
      <c r="K32" s="32">
        <f>ROUND(J32*(1-((I32-14)/86)),2)</f>
        <v>10.12</v>
      </c>
      <c r="L32" s="33">
        <f>ROUND(J32*(1-((I32-15)/85)),2)</f>
        <v>10.24</v>
      </c>
      <c r="M32" s="11"/>
      <c r="N32" s="44">
        <f t="shared" si="0"/>
        <v>0</v>
      </c>
    </row>
    <row r="33" spans="3:12" ht="15">
      <c r="C33" s="51">
        <v>23</v>
      </c>
      <c r="D33" s="26" t="s">
        <v>49</v>
      </c>
      <c r="E33" s="37"/>
      <c r="F33" s="38"/>
      <c r="G33" s="38"/>
      <c r="H33" s="39"/>
      <c r="I33" s="40"/>
      <c r="J33" s="31"/>
      <c r="K33" s="32"/>
      <c r="L33" s="33"/>
    </row>
    <row r="34" spans="3:12" ht="15">
      <c r="C34" s="51">
        <v>24</v>
      </c>
      <c r="D34" s="26" t="s">
        <v>50</v>
      </c>
      <c r="E34" s="37"/>
      <c r="F34" s="38"/>
      <c r="G34" s="38"/>
      <c r="H34" s="39"/>
      <c r="I34" s="40"/>
      <c r="J34" s="31"/>
      <c r="K34" s="32"/>
      <c r="L34" s="33"/>
    </row>
    <row r="35" spans="3:12" ht="15">
      <c r="C35" s="51">
        <v>25</v>
      </c>
      <c r="D35" s="26" t="s">
        <v>51</v>
      </c>
      <c r="E35" s="37">
        <v>77000</v>
      </c>
      <c r="F35" s="38">
        <v>523</v>
      </c>
      <c r="G35" s="38">
        <v>4.5</v>
      </c>
      <c r="H35" s="39">
        <v>2921</v>
      </c>
      <c r="I35" s="40">
        <v>33.3</v>
      </c>
      <c r="J35" s="31">
        <f>(H35*10/(F35*G35))</f>
        <v>12.411302315700022</v>
      </c>
      <c r="K35" s="32">
        <f>ROUND(J35*(1-((I35-14)/86)),2)</f>
        <v>9.63</v>
      </c>
      <c r="L35" s="33">
        <f>ROUND(J35*(1-((I35-15)/85)),2)</f>
        <v>9.74</v>
      </c>
    </row>
    <row r="36" spans="3:12" ht="15">
      <c r="C36" s="51">
        <v>26</v>
      </c>
      <c r="D36" s="26" t="s">
        <v>52</v>
      </c>
      <c r="E36" s="37"/>
      <c r="F36" s="38"/>
      <c r="G36" s="38"/>
      <c r="H36" s="39"/>
      <c r="I36" s="40"/>
      <c r="J36" s="31"/>
      <c r="K36" s="32"/>
      <c r="L36" s="33"/>
    </row>
    <row r="37" spans="3:12" ht="15">
      <c r="C37" s="51">
        <v>27</v>
      </c>
      <c r="D37" s="26" t="s">
        <v>53</v>
      </c>
      <c r="E37" s="37">
        <v>77000</v>
      </c>
      <c r="F37" s="38">
        <v>523</v>
      </c>
      <c r="G37" s="38">
        <v>4.5</v>
      </c>
      <c r="H37" s="39">
        <v>2753</v>
      </c>
      <c r="I37" s="40">
        <v>32.8</v>
      </c>
      <c r="J37" s="31">
        <f>(H37*10/(F37*G37))</f>
        <v>11.697471850435521</v>
      </c>
      <c r="K37" s="32">
        <f>ROUND(J37*(1-((I37-14)/86)),2)</f>
        <v>9.14</v>
      </c>
      <c r="L37" s="33">
        <f>ROUND(J37*(1-((I37-15)/85)),2)</f>
        <v>9.25</v>
      </c>
    </row>
    <row r="38" spans="3:12" ht="15">
      <c r="C38" s="51">
        <v>28</v>
      </c>
      <c r="D38" s="26" t="s">
        <v>54</v>
      </c>
      <c r="E38" s="37">
        <v>77000</v>
      </c>
      <c r="F38" s="38">
        <v>523</v>
      </c>
      <c r="G38" s="38">
        <v>4.5</v>
      </c>
      <c r="H38" s="39">
        <v>2922</v>
      </c>
      <c r="I38" s="40">
        <v>30.9</v>
      </c>
      <c r="J38" s="31">
        <f>(H38*10/(F38*G38))</f>
        <v>12.41555130656469</v>
      </c>
      <c r="K38" s="32">
        <f>ROUND(J38*(1-((I38-14)/86)),2)</f>
        <v>9.98</v>
      </c>
      <c r="L38" s="33">
        <f>ROUND(J38*(1-((I38-15)/85)),2)</f>
        <v>10.09</v>
      </c>
    </row>
    <row r="39" spans="3:12" ht="15">
      <c r="C39" s="51">
        <v>29</v>
      </c>
      <c r="D39" s="58" t="s">
        <v>55</v>
      </c>
      <c r="E39" s="37">
        <v>77000</v>
      </c>
      <c r="F39" s="38">
        <v>523</v>
      </c>
      <c r="G39" s="38">
        <v>4.5</v>
      </c>
      <c r="H39" s="39">
        <v>2690</v>
      </c>
      <c r="I39" s="40">
        <v>30</v>
      </c>
      <c r="J39" s="31">
        <f>(H39*10/(F39*G39))</f>
        <v>11.429785425961335</v>
      </c>
      <c r="K39" s="32">
        <f>ROUND(J39*(1-((I39-14)/86)),2)</f>
        <v>9.3</v>
      </c>
      <c r="L39" s="33">
        <f>ROUND(J39*(1-((I39-15)/85)),2)</f>
        <v>9.41</v>
      </c>
    </row>
    <row r="40" spans="3:12" ht="15">
      <c r="C40" s="51">
        <v>30</v>
      </c>
      <c r="D40" s="59" t="s">
        <v>56</v>
      </c>
      <c r="E40" s="37">
        <v>77000</v>
      </c>
      <c r="F40" s="38">
        <v>523</v>
      </c>
      <c r="G40" s="38">
        <v>4.5</v>
      </c>
      <c r="H40" s="111">
        <v>2700</v>
      </c>
      <c r="I40" s="112">
        <v>31.6</v>
      </c>
      <c r="J40" s="31">
        <f>(H40*10/(F40*G40))</f>
        <v>11.47227533460803</v>
      </c>
      <c r="K40" s="32">
        <f>ROUND(J40*(1-((I40-14)/86)),2)</f>
        <v>9.12</v>
      </c>
      <c r="L40" s="33">
        <f>ROUND(J40*(1-((I40-15)/85)),2)</f>
        <v>9.23</v>
      </c>
    </row>
    <row r="41" spans="3:12" ht="15.75" thickBot="1">
      <c r="C41" s="63">
        <v>31</v>
      </c>
      <c r="D41" s="64" t="s">
        <v>57</v>
      </c>
      <c r="E41" s="65"/>
      <c r="F41" s="65"/>
      <c r="G41" s="65"/>
      <c r="H41" s="65"/>
      <c r="I41" s="65"/>
      <c r="J41" s="31"/>
      <c r="K41" s="32"/>
      <c r="L41" s="33"/>
    </row>
    <row r="42" spans="7:12" ht="12.75">
      <c r="G42" s="66" t="s">
        <v>58</v>
      </c>
      <c r="H42" s="66"/>
      <c r="I42" s="67">
        <f>AVERAGE(I13:I41)</f>
        <v>30.233333333333334</v>
      </c>
      <c r="J42" s="67">
        <f>AVERAGE(J13:J41)</f>
        <v>11.900007081651443</v>
      </c>
      <c r="K42" s="67">
        <f>AVERAGE(K13:K41)</f>
        <v>9.651666666666667</v>
      </c>
      <c r="L42" s="67">
        <f>AVERAGE(L13:L41)</f>
        <v>9.765833333333333</v>
      </c>
    </row>
  </sheetData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2" r:id="rId2"/>
  <headerFooter alignWithMargins="0">
    <oddHeader>&amp;C&amp;F</oddHeader>
    <oddFooter>&amp;CStrona 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81">
    <pageSetUpPr fitToPage="1"/>
  </sheetPr>
  <dimension ref="A4:O42"/>
  <sheetViews>
    <sheetView showGridLines="0" zoomScale="85" zoomScaleNormal="85" workbookViewId="0" topLeftCell="A2">
      <selection activeCell="D49" sqref="D49"/>
    </sheetView>
  </sheetViews>
  <sheetFormatPr defaultColWidth="9.00390625" defaultRowHeight="12.75"/>
  <cols>
    <col min="1" max="1" width="12.25390625" style="0" customWidth="1"/>
    <col min="2" max="2" width="13.375" style="0" customWidth="1"/>
    <col min="3" max="3" width="7.25390625" style="1" customWidth="1"/>
    <col min="4" max="4" width="27.62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 thickBot="1"/>
    <row r="9" spans="1:14" ht="15.75">
      <c r="A9" s="6" t="s">
        <v>89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90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22" t="s">
        <v>25</v>
      </c>
    </row>
    <row r="11" spans="1:14" s="24" customFormat="1" ht="15.75">
      <c r="A11" s="23"/>
      <c r="C11" s="25">
        <v>1</v>
      </c>
      <c r="D11" s="26" t="s">
        <v>26</v>
      </c>
      <c r="E11" s="27"/>
      <c r="F11" s="28"/>
      <c r="G11" s="28"/>
      <c r="H11" s="29"/>
      <c r="I11" s="30"/>
      <c r="J11" s="31"/>
      <c r="K11" s="32"/>
      <c r="L11" s="33"/>
      <c r="M11" s="34"/>
      <c r="N11" s="35">
        <f aca="true" t="shared" si="0" ref="N11:N32">M11*10000/3.75</f>
        <v>0</v>
      </c>
    </row>
    <row r="12" spans="1:14" ht="15.75">
      <c r="A12" s="36"/>
      <c r="C12" s="25">
        <v>2</v>
      </c>
      <c r="D12" s="26" t="s">
        <v>27</v>
      </c>
      <c r="E12" s="37"/>
      <c r="F12" s="38"/>
      <c r="G12" s="38"/>
      <c r="H12" s="39"/>
      <c r="I12" s="40"/>
      <c r="J12" s="31"/>
      <c r="K12" s="32"/>
      <c r="L12" s="33"/>
      <c r="M12" s="41"/>
      <c r="N12" s="42">
        <f t="shared" si="0"/>
        <v>0</v>
      </c>
    </row>
    <row r="13" spans="3:14" ht="15">
      <c r="C13" s="25">
        <v>3</v>
      </c>
      <c r="D13" s="26" t="s">
        <v>28</v>
      </c>
      <c r="E13" s="37"/>
      <c r="F13" s="38"/>
      <c r="G13" s="38"/>
      <c r="H13" s="39"/>
      <c r="I13" s="40"/>
      <c r="J13" s="31"/>
      <c r="K13" s="32"/>
      <c r="L13" s="33"/>
      <c r="M13" s="41"/>
      <c r="N13" s="42">
        <f t="shared" si="0"/>
        <v>0</v>
      </c>
    </row>
    <row r="14" spans="3:14" ht="15">
      <c r="C14" s="43">
        <v>4</v>
      </c>
      <c r="D14" s="26" t="s">
        <v>29</v>
      </c>
      <c r="E14" s="37"/>
      <c r="F14" s="38"/>
      <c r="G14" s="38"/>
      <c r="H14" s="39"/>
      <c r="I14" s="40"/>
      <c r="J14" s="31"/>
      <c r="K14" s="32"/>
      <c r="L14" s="33"/>
      <c r="M14" s="11"/>
      <c r="N14" s="44">
        <f t="shared" si="0"/>
        <v>0</v>
      </c>
    </row>
    <row r="15" spans="3:14" ht="15">
      <c r="C15" s="43">
        <v>5</v>
      </c>
      <c r="D15" s="26" t="s">
        <v>30</v>
      </c>
      <c r="E15" s="37"/>
      <c r="F15" s="38"/>
      <c r="G15" s="38"/>
      <c r="H15" s="39"/>
      <c r="I15" s="40"/>
      <c r="J15" s="31"/>
      <c r="K15" s="32"/>
      <c r="L15" s="33"/>
      <c r="M15" s="11"/>
      <c r="N15" s="44">
        <f t="shared" si="0"/>
        <v>0</v>
      </c>
    </row>
    <row r="16" spans="3:14" ht="15">
      <c r="C16" s="43">
        <v>6</v>
      </c>
      <c r="D16" s="26" t="s">
        <v>31</v>
      </c>
      <c r="E16" s="37"/>
      <c r="F16" s="38"/>
      <c r="G16" s="38"/>
      <c r="H16" s="39"/>
      <c r="I16" s="40"/>
      <c r="J16" s="31"/>
      <c r="K16" s="32"/>
      <c r="L16" s="33"/>
      <c r="M16" s="11"/>
      <c r="N16" s="44">
        <f t="shared" si="0"/>
        <v>0</v>
      </c>
    </row>
    <row r="17" spans="3:14" ht="15">
      <c r="C17" s="43">
        <v>7</v>
      </c>
      <c r="D17" s="26" t="s">
        <v>32</v>
      </c>
      <c r="E17" s="37"/>
      <c r="F17" s="38"/>
      <c r="G17" s="38"/>
      <c r="H17" s="39"/>
      <c r="I17" s="40"/>
      <c r="J17" s="31"/>
      <c r="K17" s="32"/>
      <c r="L17" s="33"/>
      <c r="M17" s="11"/>
      <c r="N17" s="44">
        <f t="shared" si="0"/>
        <v>0</v>
      </c>
    </row>
    <row r="18" spans="3:14" ht="15">
      <c r="C18" s="43">
        <v>8</v>
      </c>
      <c r="D18" s="26" t="s">
        <v>33</v>
      </c>
      <c r="E18" s="37"/>
      <c r="F18" s="38"/>
      <c r="G18" s="38"/>
      <c r="H18" s="39"/>
      <c r="I18" s="40"/>
      <c r="J18" s="31"/>
      <c r="K18" s="32"/>
      <c r="L18" s="33"/>
      <c r="M18" s="11"/>
      <c r="N18" s="44">
        <f t="shared" si="0"/>
        <v>0</v>
      </c>
    </row>
    <row r="19" spans="3:14" ht="15">
      <c r="C19" s="43">
        <v>9</v>
      </c>
      <c r="D19" s="26" t="s">
        <v>34</v>
      </c>
      <c r="E19" s="37"/>
      <c r="F19" s="38"/>
      <c r="G19" s="38"/>
      <c r="H19" s="39"/>
      <c r="I19" s="40"/>
      <c r="J19" s="31"/>
      <c r="K19" s="32"/>
      <c r="L19" s="33"/>
      <c r="M19" s="11"/>
      <c r="N19" s="44">
        <f t="shared" si="0"/>
        <v>0</v>
      </c>
    </row>
    <row r="20" spans="3:14" ht="15">
      <c r="C20" s="43">
        <v>10</v>
      </c>
      <c r="D20" s="26" t="s">
        <v>35</v>
      </c>
      <c r="E20" s="37"/>
      <c r="F20" s="38"/>
      <c r="G20" s="38"/>
      <c r="H20" s="39"/>
      <c r="I20" s="40"/>
      <c r="J20" s="31"/>
      <c r="K20" s="32"/>
      <c r="L20" s="33"/>
      <c r="M20" s="11"/>
      <c r="N20" s="44">
        <f t="shared" si="0"/>
        <v>0</v>
      </c>
    </row>
    <row r="21" spans="3:14" ht="15">
      <c r="C21" s="43">
        <v>11</v>
      </c>
      <c r="D21" s="26" t="s">
        <v>36</v>
      </c>
      <c r="E21" s="37"/>
      <c r="F21" s="38"/>
      <c r="G21" s="38"/>
      <c r="H21" s="39"/>
      <c r="I21" s="40"/>
      <c r="J21" s="31"/>
      <c r="K21" s="32"/>
      <c r="L21" s="33"/>
      <c r="M21" s="11"/>
      <c r="N21" s="44">
        <f t="shared" si="0"/>
        <v>0</v>
      </c>
    </row>
    <row r="22" spans="3:14" ht="15">
      <c r="C22" s="43">
        <v>12</v>
      </c>
      <c r="D22" s="26" t="s">
        <v>37</v>
      </c>
      <c r="E22" s="37"/>
      <c r="F22" s="38"/>
      <c r="G22" s="38"/>
      <c r="H22" s="39"/>
      <c r="I22" s="40"/>
      <c r="J22" s="31"/>
      <c r="K22" s="32"/>
      <c r="L22" s="33"/>
      <c r="M22" s="11"/>
      <c r="N22" s="44">
        <f t="shared" si="0"/>
        <v>0</v>
      </c>
    </row>
    <row r="23" spans="3:14" ht="15">
      <c r="C23" s="43">
        <v>13</v>
      </c>
      <c r="D23" s="26" t="s">
        <v>38</v>
      </c>
      <c r="E23" s="37"/>
      <c r="F23" s="38"/>
      <c r="G23" s="38"/>
      <c r="H23" s="39"/>
      <c r="I23" s="40"/>
      <c r="J23" s="31"/>
      <c r="K23" s="32"/>
      <c r="L23" s="33"/>
      <c r="M23" s="11"/>
      <c r="N23" s="44">
        <f t="shared" si="0"/>
        <v>0</v>
      </c>
    </row>
    <row r="24" spans="3:14" ht="15">
      <c r="C24" s="43">
        <v>14</v>
      </c>
      <c r="D24" s="26" t="s">
        <v>39</v>
      </c>
      <c r="E24" s="37"/>
      <c r="F24" s="38"/>
      <c r="G24" s="38"/>
      <c r="H24" s="39"/>
      <c r="I24" s="40"/>
      <c r="J24" s="31"/>
      <c r="K24" s="32"/>
      <c r="L24" s="33"/>
      <c r="M24" s="11"/>
      <c r="N24" s="44">
        <f t="shared" si="0"/>
        <v>0</v>
      </c>
    </row>
    <row r="25" spans="3:14" ht="15">
      <c r="C25" s="43">
        <v>15</v>
      </c>
      <c r="D25" s="26" t="s">
        <v>40</v>
      </c>
      <c r="E25" s="37">
        <v>82000</v>
      </c>
      <c r="F25" s="38">
        <v>257</v>
      </c>
      <c r="G25" s="38">
        <v>4.5</v>
      </c>
      <c r="H25" s="39">
        <v>1907</v>
      </c>
      <c r="I25" s="40">
        <v>35.7</v>
      </c>
      <c r="J25" s="31">
        <f>(H25*10/(F25*G25))</f>
        <v>16.489407695633375</v>
      </c>
      <c r="K25" s="32">
        <f>ROUND(J25*(1-((I25-14)/86)),2)</f>
        <v>12.33</v>
      </c>
      <c r="L25" s="33">
        <f>ROUND(J25*(1-((I25-15)/85)),2)</f>
        <v>12.47</v>
      </c>
      <c r="M25" s="11"/>
      <c r="N25" s="44">
        <f t="shared" si="0"/>
        <v>0</v>
      </c>
    </row>
    <row r="26" spans="3:14" ht="15">
      <c r="C26" s="43">
        <v>16</v>
      </c>
      <c r="D26" s="26" t="s">
        <v>41</v>
      </c>
      <c r="E26" s="37">
        <v>82000</v>
      </c>
      <c r="F26" s="38">
        <v>257</v>
      </c>
      <c r="G26" s="38">
        <v>4.5</v>
      </c>
      <c r="H26" s="39">
        <v>1794</v>
      </c>
      <c r="I26" s="40">
        <v>35.3</v>
      </c>
      <c r="J26" s="31">
        <f>(H26*10/(F26*G26))</f>
        <v>15.512321660181582</v>
      </c>
      <c r="K26" s="32">
        <f>ROUND(J26*(1-((I26-14)/86)),2)</f>
        <v>11.67</v>
      </c>
      <c r="L26" s="33">
        <f>ROUND(J26*(1-((I26-15)/85)),2)</f>
        <v>11.81</v>
      </c>
      <c r="M26" s="11"/>
      <c r="N26" s="44">
        <f t="shared" si="0"/>
        <v>0</v>
      </c>
    </row>
    <row r="27" spans="3:14" ht="15">
      <c r="C27" s="43">
        <v>17</v>
      </c>
      <c r="D27" s="26" t="s">
        <v>42</v>
      </c>
      <c r="E27" s="37"/>
      <c r="F27" s="38"/>
      <c r="G27" s="38"/>
      <c r="H27" s="39"/>
      <c r="I27" s="40"/>
      <c r="J27" s="31"/>
      <c r="K27" s="32"/>
      <c r="L27" s="33"/>
      <c r="M27" s="11"/>
      <c r="N27" s="44">
        <f t="shared" si="0"/>
        <v>0</v>
      </c>
    </row>
    <row r="28" spans="3:14" ht="15">
      <c r="C28" s="43">
        <v>18</v>
      </c>
      <c r="D28" s="26" t="s">
        <v>43</v>
      </c>
      <c r="E28" s="37">
        <v>82000</v>
      </c>
      <c r="F28" s="38">
        <v>256</v>
      </c>
      <c r="G28" s="38">
        <v>4.5</v>
      </c>
      <c r="H28" s="39">
        <v>1789</v>
      </c>
      <c r="I28" s="40">
        <v>34.2</v>
      </c>
      <c r="J28" s="31">
        <f>(H28*10/(F28*G28))</f>
        <v>15.52951388888889</v>
      </c>
      <c r="K28" s="32">
        <f>ROUND(J28*(1-((I28-14)/86)),2)</f>
        <v>11.88</v>
      </c>
      <c r="L28" s="33">
        <f>ROUND(J28*(1-((I28-15)/85)),2)</f>
        <v>12.02</v>
      </c>
      <c r="M28" s="11"/>
      <c r="N28" s="44">
        <f t="shared" si="0"/>
        <v>0</v>
      </c>
    </row>
    <row r="29" spans="3:14" ht="15">
      <c r="C29" s="43">
        <v>19</v>
      </c>
      <c r="D29" s="26" t="s">
        <v>44</v>
      </c>
      <c r="E29" s="37">
        <v>82000</v>
      </c>
      <c r="F29" s="38">
        <v>256</v>
      </c>
      <c r="G29" s="38">
        <v>4.5</v>
      </c>
      <c r="H29" s="39">
        <v>1840</v>
      </c>
      <c r="I29" s="40">
        <v>33.3</v>
      </c>
      <c r="J29" s="31">
        <f>(H29*10/(F29*G29))</f>
        <v>15.972222222222221</v>
      </c>
      <c r="K29" s="32">
        <f>ROUND(J29*(1-((I29-14)/86)),2)</f>
        <v>12.39</v>
      </c>
      <c r="L29" s="33">
        <f>ROUND(J29*(1-((I29-15)/85)),2)</f>
        <v>12.53</v>
      </c>
      <c r="M29" s="11"/>
      <c r="N29" s="44">
        <f t="shared" si="0"/>
        <v>0</v>
      </c>
    </row>
    <row r="30" spans="3:15" ht="15">
      <c r="C30" s="43">
        <v>20</v>
      </c>
      <c r="D30" s="26" t="s">
        <v>45</v>
      </c>
      <c r="E30" s="37">
        <v>82000</v>
      </c>
      <c r="F30" s="38">
        <v>255</v>
      </c>
      <c r="G30" s="38">
        <v>4.5</v>
      </c>
      <c r="H30" s="39">
        <v>1742</v>
      </c>
      <c r="I30" s="40">
        <v>37.7</v>
      </c>
      <c r="J30" s="31">
        <f>(H30*10/(F30*G30))</f>
        <v>15.18082788671024</v>
      </c>
      <c r="K30" s="32">
        <f>ROUND(J30*(1-((I30-14)/86)),2)</f>
        <v>11</v>
      </c>
      <c r="L30" s="33">
        <f>ROUND(J30*(1-((I30-15)/85)),2)</f>
        <v>11.13</v>
      </c>
      <c r="M30" s="11"/>
      <c r="N30" s="44">
        <f t="shared" si="0"/>
        <v>0</v>
      </c>
      <c r="O30" t="s">
        <v>46</v>
      </c>
    </row>
    <row r="31" spans="3:14" ht="15">
      <c r="C31" s="43">
        <v>21</v>
      </c>
      <c r="D31" s="26" t="s">
        <v>47</v>
      </c>
      <c r="E31" s="37">
        <v>82000</v>
      </c>
      <c r="F31" s="38">
        <v>255</v>
      </c>
      <c r="G31" s="38">
        <v>9</v>
      </c>
      <c r="H31" s="39">
        <v>3700</v>
      </c>
      <c r="I31" s="40">
        <v>36.8</v>
      </c>
      <c r="J31" s="31">
        <f>(H31*10/(F31*G31))</f>
        <v>16.122004357298476</v>
      </c>
      <c r="K31" s="32">
        <f>ROUND(J31*(1-((I31-14)/86)),2)</f>
        <v>11.85</v>
      </c>
      <c r="L31" s="33">
        <f>ROUND(J31*(1-((I31-15)/85)),2)</f>
        <v>11.99</v>
      </c>
      <c r="M31" s="11"/>
      <c r="N31" s="44">
        <f t="shared" si="0"/>
        <v>0</v>
      </c>
    </row>
    <row r="32" spans="3:14" ht="15">
      <c r="C32" s="43">
        <v>22</v>
      </c>
      <c r="D32" s="26" t="s">
        <v>48</v>
      </c>
      <c r="E32" s="37">
        <v>82000</v>
      </c>
      <c r="F32" s="38">
        <v>254</v>
      </c>
      <c r="G32" s="38">
        <v>9</v>
      </c>
      <c r="H32" s="39">
        <v>3405</v>
      </c>
      <c r="I32" s="40">
        <v>32.6</v>
      </c>
      <c r="J32" s="31">
        <f>(H32*10/(F32*G32))</f>
        <v>14.89501312335958</v>
      </c>
      <c r="K32" s="32">
        <f>ROUND(J32*(1-((I32-14)/86)),2)</f>
        <v>11.67</v>
      </c>
      <c r="L32" s="33">
        <f>ROUND(J32*(1-((I32-15)/85)),2)</f>
        <v>11.81</v>
      </c>
      <c r="M32" s="11"/>
      <c r="N32" s="44">
        <f t="shared" si="0"/>
        <v>0</v>
      </c>
    </row>
    <row r="33" spans="3:12" ht="15">
      <c r="C33" s="51">
        <v>23</v>
      </c>
      <c r="D33" s="26" t="s">
        <v>49</v>
      </c>
      <c r="E33" s="37"/>
      <c r="F33" s="38"/>
      <c r="G33" s="38"/>
      <c r="H33" s="39"/>
      <c r="I33" s="40"/>
      <c r="J33" s="31"/>
      <c r="K33" s="32"/>
      <c r="L33" s="33"/>
    </row>
    <row r="34" spans="3:12" ht="15">
      <c r="C34" s="51">
        <v>24</v>
      </c>
      <c r="D34" s="26" t="s">
        <v>50</v>
      </c>
      <c r="E34" s="37"/>
      <c r="F34" s="38"/>
      <c r="G34" s="38"/>
      <c r="H34" s="39"/>
      <c r="I34" s="40"/>
      <c r="J34" s="31"/>
      <c r="K34" s="32"/>
      <c r="L34" s="33"/>
    </row>
    <row r="35" spans="3:12" ht="15">
      <c r="C35" s="51">
        <v>25</v>
      </c>
      <c r="D35" s="26" t="s">
        <v>51</v>
      </c>
      <c r="E35" s="37">
        <v>82000</v>
      </c>
      <c r="F35" s="38">
        <v>254</v>
      </c>
      <c r="G35" s="38">
        <v>9</v>
      </c>
      <c r="H35" s="39">
        <v>4012</v>
      </c>
      <c r="I35" s="40">
        <v>36.9</v>
      </c>
      <c r="J35" s="31">
        <f>(H35*10/(F35*G35))</f>
        <v>17.550306211723534</v>
      </c>
      <c r="K35" s="32">
        <f>ROUND(J35*(1-((I35-14)/86)),2)</f>
        <v>12.88</v>
      </c>
      <c r="L35" s="33">
        <f>ROUND(J35*(1-((I35-15)/85)),2)</f>
        <v>13.03</v>
      </c>
    </row>
    <row r="36" spans="3:12" ht="15">
      <c r="C36" s="51">
        <v>26</v>
      </c>
      <c r="D36" s="26" t="s">
        <v>52</v>
      </c>
      <c r="E36" s="37"/>
      <c r="F36" s="38"/>
      <c r="G36" s="38"/>
      <c r="H36" s="39"/>
      <c r="I36" s="40"/>
      <c r="J36" s="31"/>
      <c r="K36" s="32"/>
      <c r="L36" s="33"/>
    </row>
    <row r="37" spans="3:12" ht="15">
      <c r="C37" s="51">
        <v>27</v>
      </c>
      <c r="D37" s="26" t="s">
        <v>53</v>
      </c>
      <c r="E37" s="37">
        <v>82000</v>
      </c>
      <c r="F37" s="38">
        <v>253</v>
      </c>
      <c r="G37" s="38">
        <v>9</v>
      </c>
      <c r="H37" s="39">
        <v>3434</v>
      </c>
      <c r="I37" s="40">
        <v>33</v>
      </c>
      <c r="J37" s="31">
        <f>(H37*10/(F37*G37))</f>
        <v>15.0812472551603</v>
      </c>
      <c r="K37" s="32">
        <f>ROUND(J37*(1-((I37-14)/86)),2)</f>
        <v>11.75</v>
      </c>
      <c r="L37" s="33">
        <f>ROUND(J37*(1-((I37-15)/85)),2)</f>
        <v>11.89</v>
      </c>
    </row>
    <row r="38" spans="3:12" ht="15">
      <c r="C38" s="51">
        <v>28</v>
      </c>
      <c r="D38" s="26" t="s">
        <v>54</v>
      </c>
      <c r="E38" s="37">
        <v>82000</v>
      </c>
      <c r="F38" s="38">
        <v>253</v>
      </c>
      <c r="G38" s="38">
        <v>9</v>
      </c>
      <c r="H38" s="39">
        <v>3732</v>
      </c>
      <c r="I38" s="40">
        <v>34.3</v>
      </c>
      <c r="J38" s="31">
        <f>(H38*10/(F38*G38))</f>
        <v>16.389986824769434</v>
      </c>
      <c r="K38" s="32">
        <f>ROUND(J38*(1-((I38-14)/86)),2)</f>
        <v>12.52</v>
      </c>
      <c r="L38" s="33">
        <f>ROUND(J38*(1-((I38-15)/85)),2)</f>
        <v>12.67</v>
      </c>
    </row>
    <row r="39" spans="3:12" ht="15">
      <c r="C39" s="51">
        <v>29</v>
      </c>
      <c r="D39" s="58" t="s">
        <v>55</v>
      </c>
      <c r="E39" s="37">
        <v>82000</v>
      </c>
      <c r="F39" s="38">
        <v>252</v>
      </c>
      <c r="G39" s="38">
        <v>4.5</v>
      </c>
      <c r="H39" s="39">
        <v>1822</v>
      </c>
      <c r="I39" s="40">
        <v>32.5</v>
      </c>
      <c r="J39" s="31">
        <f>(H39*10/(F39*G39))</f>
        <v>16.067019400352734</v>
      </c>
      <c r="K39" s="32">
        <f>ROUND(J39*(1-((I39-14)/86)),2)</f>
        <v>12.61</v>
      </c>
      <c r="L39" s="33">
        <f>ROUND(J39*(1-((I39-15)/85)),2)</f>
        <v>12.76</v>
      </c>
    </row>
    <row r="40" spans="3:12" ht="15">
      <c r="C40" s="51">
        <v>30</v>
      </c>
      <c r="D40" s="59" t="s">
        <v>56</v>
      </c>
      <c r="E40" s="37">
        <v>82000</v>
      </c>
      <c r="F40" s="110">
        <v>252</v>
      </c>
      <c r="G40" s="110">
        <v>4.5</v>
      </c>
      <c r="H40" s="111">
        <v>1823</v>
      </c>
      <c r="I40" s="112">
        <v>30.2</v>
      </c>
      <c r="J40" s="31">
        <f>(H40*10/(F40*G40))</f>
        <v>16.075837742504408</v>
      </c>
      <c r="K40" s="32">
        <f>ROUND(J40*(1-((I40-14)/86)),2)</f>
        <v>13.05</v>
      </c>
      <c r="L40" s="33">
        <f>ROUND(J40*(1-((I40-15)/85)),2)</f>
        <v>13.2</v>
      </c>
    </row>
    <row r="41" spans="3:12" ht="15.75" thickBot="1">
      <c r="C41" s="63">
        <v>31</v>
      </c>
      <c r="D41" s="64" t="s">
        <v>57</v>
      </c>
      <c r="E41" s="65"/>
      <c r="F41" s="65"/>
      <c r="G41" s="65"/>
      <c r="H41" s="65"/>
      <c r="I41" s="65"/>
      <c r="J41" s="31"/>
      <c r="K41" s="32"/>
      <c r="L41" s="33"/>
    </row>
    <row r="42" spans="7:12" ht="12.75">
      <c r="G42" s="66" t="s">
        <v>58</v>
      </c>
      <c r="H42" s="66"/>
      <c r="I42" s="67">
        <f>AVERAGE(I13:I41)</f>
        <v>34.375</v>
      </c>
      <c r="J42" s="67">
        <f>AVERAGE(J13:J41)</f>
        <v>15.905475689067066</v>
      </c>
      <c r="K42" s="67">
        <f>AVERAGE(K13:K41)</f>
        <v>12.133333333333335</v>
      </c>
      <c r="L42" s="67">
        <f>AVERAGE(L13:L41)</f>
        <v>12.275833333333333</v>
      </c>
    </row>
  </sheetData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2" r:id="rId2"/>
  <headerFooter alignWithMargins="0">
    <oddHeader>&amp;C&amp;F</oddHeader>
    <oddFooter>&amp;CStrona 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33">
    <pageSetUpPr fitToPage="1"/>
  </sheetPr>
  <dimension ref="A4:O42"/>
  <sheetViews>
    <sheetView showGridLines="0" zoomScale="85" zoomScaleNormal="85" workbookViewId="0" topLeftCell="A1">
      <selection activeCell="D49" sqref="D49"/>
    </sheetView>
  </sheetViews>
  <sheetFormatPr defaultColWidth="9.00390625" defaultRowHeight="12.75"/>
  <cols>
    <col min="1" max="2" width="12.25390625" style="0" customWidth="1"/>
    <col min="3" max="3" width="7.25390625" style="1" customWidth="1"/>
    <col min="4" max="4" width="27.62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 thickBot="1"/>
    <row r="9" spans="1:14" ht="15.75">
      <c r="A9" s="6" t="s">
        <v>91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92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22" t="s">
        <v>25</v>
      </c>
    </row>
    <row r="11" spans="1:14" s="24" customFormat="1" ht="15.75">
      <c r="A11" s="23" t="s">
        <v>93</v>
      </c>
      <c r="C11" s="25">
        <v>1</v>
      </c>
      <c r="D11" s="26" t="s">
        <v>26</v>
      </c>
      <c r="E11" s="88"/>
      <c r="F11" s="55"/>
      <c r="G11" s="55"/>
      <c r="H11" s="56"/>
      <c r="I11" s="57"/>
      <c r="J11" s="31"/>
      <c r="K11" s="32"/>
      <c r="L11" s="33"/>
      <c r="M11" s="34"/>
      <c r="N11" s="35">
        <f aca="true" t="shared" si="0" ref="N11:N32">M11*10000/3.75</f>
        <v>0</v>
      </c>
    </row>
    <row r="12" spans="1:14" ht="15.75">
      <c r="A12" s="36"/>
      <c r="C12" s="25">
        <v>2</v>
      </c>
      <c r="D12" s="26" t="s">
        <v>27</v>
      </c>
      <c r="E12" s="89"/>
      <c r="F12" s="55"/>
      <c r="G12" s="55"/>
      <c r="H12" s="56"/>
      <c r="I12" s="57"/>
      <c r="J12" s="31"/>
      <c r="K12" s="32"/>
      <c r="L12" s="33"/>
      <c r="M12" s="41"/>
      <c r="N12" s="42">
        <f t="shared" si="0"/>
        <v>0</v>
      </c>
    </row>
    <row r="13" spans="3:14" ht="15">
      <c r="C13" s="25">
        <v>3</v>
      </c>
      <c r="D13" s="26" t="s">
        <v>28</v>
      </c>
      <c r="E13" s="89"/>
      <c r="F13" s="55"/>
      <c r="G13" s="55"/>
      <c r="H13" s="56"/>
      <c r="I13" s="57"/>
      <c r="J13" s="31"/>
      <c r="K13" s="32"/>
      <c r="L13" s="33"/>
      <c r="M13" s="41"/>
      <c r="N13" s="42">
        <f t="shared" si="0"/>
        <v>0</v>
      </c>
    </row>
    <row r="14" spans="3:14" ht="15">
      <c r="C14" s="43">
        <v>4</v>
      </c>
      <c r="D14" s="26" t="s">
        <v>29</v>
      </c>
      <c r="E14" s="89"/>
      <c r="F14" s="55"/>
      <c r="G14" s="55"/>
      <c r="H14" s="56"/>
      <c r="I14" s="57"/>
      <c r="J14" s="31"/>
      <c r="K14" s="32"/>
      <c r="L14" s="33"/>
      <c r="M14" s="11"/>
      <c r="N14" s="44">
        <f t="shared" si="0"/>
        <v>0</v>
      </c>
    </row>
    <row r="15" spans="3:14" ht="15">
      <c r="C15" s="43">
        <v>5</v>
      </c>
      <c r="D15" s="26" t="s">
        <v>30</v>
      </c>
      <c r="E15" s="89"/>
      <c r="F15" s="55"/>
      <c r="G15" s="55"/>
      <c r="H15" s="56"/>
      <c r="I15" s="57"/>
      <c r="J15" s="31"/>
      <c r="K15" s="32"/>
      <c r="L15" s="33"/>
      <c r="M15" s="11"/>
      <c r="N15" s="44">
        <f t="shared" si="0"/>
        <v>0</v>
      </c>
    </row>
    <row r="16" spans="3:14" ht="15">
      <c r="C16" s="43">
        <v>6</v>
      </c>
      <c r="D16" s="26" t="s">
        <v>31</v>
      </c>
      <c r="E16" s="90"/>
      <c r="F16" s="90"/>
      <c r="G16" s="90"/>
      <c r="H16" s="90"/>
      <c r="I16" s="91"/>
      <c r="J16" s="31"/>
      <c r="K16" s="32"/>
      <c r="L16" s="33"/>
      <c r="M16" s="11"/>
      <c r="N16" s="44">
        <f t="shared" si="0"/>
        <v>0</v>
      </c>
    </row>
    <row r="17" spans="3:14" ht="15">
      <c r="C17" s="43">
        <v>7</v>
      </c>
      <c r="D17" s="26" t="s">
        <v>32</v>
      </c>
      <c r="E17" s="89"/>
      <c r="F17" s="55"/>
      <c r="G17" s="55"/>
      <c r="H17" s="56"/>
      <c r="I17" s="57"/>
      <c r="J17" s="31"/>
      <c r="K17" s="32"/>
      <c r="L17" s="33"/>
      <c r="M17" s="11"/>
      <c r="N17" s="44">
        <f t="shared" si="0"/>
        <v>0</v>
      </c>
    </row>
    <row r="18" spans="3:14" ht="15">
      <c r="C18" s="43">
        <v>8</v>
      </c>
      <c r="D18" s="26" t="s">
        <v>33</v>
      </c>
      <c r="E18" s="50">
        <v>80000</v>
      </c>
      <c r="F18" s="113">
        <v>124</v>
      </c>
      <c r="G18" s="114">
        <v>6</v>
      </c>
      <c r="H18" s="113">
        <v>1011</v>
      </c>
      <c r="I18" s="115">
        <v>27.7</v>
      </c>
      <c r="J18" s="31">
        <f>(H18*10/(F18*G18))</f>
        <v>13.588709677419354</v>
      </c>
      <c r="K18" s="32">
        <f>ROUND(J18*(1-((I18-14)/86)),2)</f>
        <v>11.42</v>
      </c>
      <c r="L18" s="33">
        <f>ROUND(J18*(1-((I18-15)/85)),2)</f>
        <v>11.56</v>
      </c>
      <c r="M18" s="11"/>
      <c r="N18" s="44">
        <f t="shared" si="0"/>
        <v>0</v>
      </c>
    </row>
    <row r="19" spans="3:14" ht="15">
      <c r="C19" s="43">
        <v>9</v>
      </c>
      <c r="D19" s="26" t="s">
        <v>34</v>
      </c>
      <c r="E19" s="37"/>
      <c r="F19" s="38"/>
      <c r="G19" s="38"/>
      <c r="H19" s="39"/>
      <c r="I19" s="40"/>
      <c r="J19" s="31"/>
      <c r="K19" s="32"/>
      <c r="L19" s="33"/>
      <c r="M19" s="11"/>
      <c r="N19" s="44">
        <f t="shared" si="0"/>
        <v>0</v>
      </c>
    </row>
    <row r="20" spans="3:14" ht="15">
      <c r="C20" s="43">
        <v>10</v>
      </c>
      <c r="D20" s="26" t="s">
        <v>35</v>
      </c>
      <c r="E20" s="37"/>
      <c r="F20" s="38"/>
      <c r="G20" s="38"/>
      <c r="H20" s="39"/>
      <c r="I20" s="40"/>
      <c r="J20" s="31"/>
      <c r="K20" s="32"/>
      <c r="L20" s="33"/>
      <c r="M20" s="11"/>
      <c r="N20" s="44">
        <f t="shared" si="0"/>
        <v>0</v>
      </c>
    </row>
    <row r="21" spans="3:14" ht="15">
      <c r="C21" s="43">
        <v>11</v>
      </c>
      <c r="D21" s="26" t="s">
        <v>36</v>
      </c>
      <c r="E21" s="37"/>
      <c r="F21" s="38"/>
      <c r="G21" s="38"/>
      <c r="H21" s="39"/>
      <c r="I21" s="40"/>
      <c r="J21" s="31"/>
      <c r="K21" s="32"/>
      <c r="L21" s="33"/>
      <c r="M21" s="11"/>
      <c r="N21" s="44">
        <f t="shared" si="0"/>
        <v>0</v>
      </c>
    </row>
    <row r="22" spans="3:14" ht="15">
      <c r="C22" s="43">
        <v>12</v>
      </c>
      <c r="D22" s="26" t="s">
        <v>37</v>
      </c>
      <c r="E22" s="50"/>
      <c r="F22" s="38"/>
      <c r="G22" s="38"/>
      <c r="H22" s="39"/>
      <c r="I22" s="40"/>
      <c r="J22" s="31"/>
      <c r="K22" s="32"/>
      <c r="L22" s="33"/>
      <c r="M22" s="11"/>
      <c r="N22" s="44">
        <f t="shared" si="0"/>
        <v>0</v>
      </c>
    </row>
    <row r="23" spans="3:14" ht="15">
      <c r="C23" s="43">
        <v>13</v>
      </c>
      <c r="D23" s="26" t="s">
        <v>38</v>
      </c>
      <c r="E23" s="37"/>
      <c r="F23" s="38"/>
      <c r="G23" s="38"/>
      <c r="H23" s="39"/>
      <c r="I23" s="40"/>
      <c r="J23" s="31"/>
      <c r="K23" s="32"/>
      <c r="L23" s="33"/>
      <c r="M23" s="11"/>
      <c r="N23" s="44">
        <f t="shared" si="0"/>
        <v>0</v>
      </c>
    </row>
    <row r="24" spans="3:14" ht="15">
      <c r="C24" s="43">
        <v>14</v>
      </c>
      <c r="D24" s="26" t="s">
        <v>39</v>
      </c>
      <c r="E24" s="37"/>
      <c r="F24" s="38"/>
      <c r="G24" s="38"/>
      <c r="H24" s="39"/>
      <c r="I24" s="40"/>
      <c r="J24" s="31"/>
      <c r="K24" s="32"/>
      <c r="L24" s="33"/>
      <c r="M24" s="11"/>
      <c r="N24" s="44">
        <f t="shared" si="0"/>
        <v>0</v>
      </c>
    </row>
    <row r="25" spans="3:14" ht="15">
      <c r="C25" s="43">
        <v>15</v>
      </c>
      <c r="D25" s="26" t="s">
        <v>40</v>
      </c>
      <c r="E25" s="50">
        <v>80000</v>
      </c>
      <c r="F25" s="113">
        <v>124</v>
      </c>
      <c r="G25" s="114">
        <v>6</v>
      </c>
      <c r="H25" s="116">
        <v>1065</v>
      </c>
      <c r="I25" s="117">
        <v>33</v>
      </c>
      <c r="J25" s="31">
        <f>(H25*10/(F25*G25))</f>
        <v>14.314516129032258</v>
      </c>
      <c r="K25" s="32">
        <f>ROUND(J25*(1-((I25-14)/86)),2)</f>
        <v>11.15</v>
      </c>
      <c r="L25" s="33">
        <f>ROUND(J25*(1-((I25-15)/85)),2)</f>
        <v>11.28</v>
      </c>
      <c r="M25" s="11"/>
      <c r="N25" s="44">
        <f t="shared" si="0"/>
        <v>0</v>
      </c>
    </row>
    <row r="26" spans="3:14" ht="15">
      <c r="C26" s="43">
        <v>16</v>
      </c>
      <c r="D26" s="26" t="s">
        <v>41</v>
      </c>
      <c r="E26" s="50"/>
      <c r="F26" s="38"/>
      <c r="G26" s="38"/>
      <c r="H26" s="39"/>
      <c r="I26" s="40"/>
      <c r="J26" s="31"/>
      <c r="K26" s="32"/>
      <c r="L26" s="33"/>
      <c r="M26" s="11"/>
      <c r="N26" s="44">
        <f t="shared" si="0"/>
        <v>0</v>
      </c>
    </row>
    <row r="27" spans="3:14" ht="15">
      <c r="C27" s="43">
        <v>17</v>
      </c>
      <c r="D27" s="26" t="s">
        <v>42</v>
      </c>
      <c r="E27" s="37"/>
      <c r="F27" s="38"/>
      <c r="G27" s="38"/>
      <c r="H27" s="39"/>
      <c r="I27" s="40"/>
      <c r="J27" s="31"/>
      <c r="K27" s="32"/>
      <c r="L27" s="33"/>
      <c r="M27" s="11"/>
      <c r="N27" s="44">
        <f t="shared" si="0"/>
        <v>0</v>
      </c>
    </row>
    <row r="28" spans="3:14" ht="15">
      <c r="C28" s="43">
        <v>18</v>
      </c>
      <c r="D28" s="26" t="s">
        <v>43</v>
      </c>
      <c r="E28" s="107"/>
      <c r="F28" s="38"/>
      <c r="G28" s="38"/>
      <c r="H28" s="39"/>
      <c r="I28" s="40"/>
      <c r="J28" s="31"/>
      <c r="K28" s="32"/>
      <c r="L28" s="33"/>
      <c r="M28" s="11"/>
      <c r="N28" s="44">
        <f t="shared" si="0"/>
        <v>0</v>
      </c>
    </row>
    <row r="29" spans="3:14" ht="15">
      <c r="C29" s="43">
        <v>19</v>
      </c>
      <c r="D29" s="26" t="s">
        <v>44</v>
      </c>
      <c r="E29" s="50">
        <v>80000</v>
      </c>
      <c r="F29" s="113">
        <v>124</v>
      </c>
      <c r="G29" s="114">
        <v>6</v>
      </c>
      <c r="H29" s="118">
        <v>1184</v>
      </c>
      <c r="I29" s="119">
        <v>31.3</v>
      </c>
      <c r="J29" s="31">
        <f>(H29*10/(F29*G29))</f>
        <v>15.913978494623656</v>
      </c>
      <c r="K29" s="32">
        <f>ROUND(J29*(1-((I29-14)/86)),2)</f>
        <v>12.71</v>
      </c>
      <c r="L29" s="33">
        <f>ROUND(J29*(1-((I29-15)/85)),2)</f>
        <v>12.86</v>
      </c>
      <c r="M29" s="11"/>
      <c r="N29" s="44">
        <f t="shared" si="0"/>
        <v>0</v>
      </c>
    </row>
    <row r="30" spans="3:15" ht="15">
      <c r="C30" s="43">
        <v>20</v>
      </c>
      <c r="D30" s="26" t="s">
        <v>45</v>
      </c>
      <c r="E30" s="37"/>
      <c r="F30" s="38"/>
      <c r="G30" s="38"/>
      <c r="H30" s="39"/>
      <c r="I30" s="40"/>
      <c r="J30" s="31"/>
      <c r="K30" s="32"/>
      <c r="L30" s="33"/>
      <c r="M30" s="11"/>
      <c r="N30" s="44">
        <f t="shared" si="0"/>
        <v>0</v>
      </c>
      <c r="O30" t="s">
        <v>46</v>
      </c>
    </row>
    <row r="31" spans="3:14" ht="15">
      <c r="C31" s="43">
        <v>21</v>
      </c>
      <c r="D31" s="26" t="s">
        <v>47</v>
      </c>
      <c r="E31" s="37"/>
      <c r="F31" s="38"/>
      <c r="G31" s="38"/>
      <c r="H31" s="39"/>
      <c r="I31" s="40"/>
      <c r="J31" s="31"/>
      <c r="K31" s="32"/>
      <c r="L31" s="33"/>
      <c r="M31" s="11"/>
      <c r="N31" s="44">
        <f t="shared" si="0"/>
        <v>0</v>
      </c>
    </row>
    <row r="32" spans="3:14" ht="15">
      <c r="C32" s="43">
        <v>22</v>
      </c>
      <c r="D32" s="26" t="s">
        <v>48</v>
      </c>
      <c r="E32" s="50">
        <v>80000</v>
      </c>
      <c r="F32" s="113">
        <v>124</v>
      </c>
      <c r="G32" s="114">
        <v>6</v>
      </c>
      <c r="H32" s="114">
        <v>1058</v>
      </c>
      <c r="I32" s="120">
        <v>30.5</v>
      </c>
      <c r="J32" s="31">
        <f>(H32*10/(F32*G32))</f>
        <v>14.220430107526882</v>
      </c>
      <c r="K32" s="32">
        <f>ROUND(J32*(1-((I32-14)/86)),2)</f>
        <v>11.49</v>
      </c>
      <c r="L32" s="33">
        <f>ROUND(J32*(1-((I32-15)/85)),2)</f>
        <v>11.63</v>
      </c>
      <c r="M32" s="11"/>
      <c r="N32" s="44">
        <f t="shared" si="0"/>
        <v>0</v>
      </c>
    </row>
    <row r="33" spans="3:12" ht="15">
      <c r="C33" s="51">
        <v>23</v>
      </c>
      <c r="D33" s="26" t="s">
        <v>49</v>
      </c>
      <c r="E33" s="37"/>
      <c r="F33" s="38"/>
      <c r="G33" s="38"/>
      <c r="H33" s="39"/>
      <c r="I33" s="40"/>
      <c r="J33" s="31"/>
      <c r="K33" s="32"/>
      <c r="L33" s="33"/>
    </row>
    <row r="34" spans="3:12" ht="15">
      <c r="C34" s="51">
        <v>24</v>
      </c>
      <c r="D34" s="26" t="s">
        <v>50</v>
      </c>
      <c r="E34" s="52"/>
      <c r="F34" s="38"/>
      <c r="G34" s="38"/>
      <c r="H34" s="39"/>
      <c r="I34" s="40"/>
      <c r="J34" s="31"/>
      <c r="K34" s="32"/>
      <c r="L34" s="33"/>
    </row>
    <row r="35" spans="3:12" ht="15">
      <c r="C35" s="51">
        <v>25</v>
      </c>
      <c r="D35" s="26" t="s">
        <v>51</v>
      </c>
      <c r="E35" s="53"/>
      <c r="F35" s="38"/>
      <c r="G35" s="38"/>
      <c r="H35" s="39"/>
      <c r="I35" s="40"/>
      <c r="J35" s="31"/>
      <c r="K35" s="32"/>
      <c r="L35" s="33"/>
    </row>
    <row r="36" spans="3:12" ht="15">
      <c r="C36" s="51">
        <v>26</v>
      </c>
      <c r="D36" s="26" t="s">
        <v>52</v>
      </c>
      <c r="E36" s="50"/>
      <c r="F36" s="38"/>
      <c r="G36" s="38"/>
      <c r="H36" s="39"/>
      <c r="I36" s="40"/>
      <c r="J36" s="31"/>
      <c r="K36" s="32"/>
      <c r="L36" s="33"/>
    </row>
    <row r="37" spans="3:12" ht="15">
      <c r="C37" s="51">
        <v>27</v>
      </c>
      <c r="D37" s="26" t="s">
        <v>53</v>
      </c>
      <c r="E37" s="54"/>
      <c r="F37" s="55"/>
      <c r="G37" s="55"/>
      <c r="H37" s="56"/>
      <c r="I37" s="57"/>
      <c r="J37" s="31"/>
      <c r="K37" s="32"/>
      <c r="L37" s="33"/>
    </row>
    <row r="38" spans="3:12" ht="15">
      <c r="C38" s="51">
        <v>28</v>
      </c>
      <c r="D38" s="26" t="s">
        <v>54</v>
      </c>
      <c r="E38" s="50">
        <v>80000</v>
      </c>
      <c r="F38" s="113">
        <v>124</v>
      </c>
      <c r="G38" s="114">
        <v>6</v>
      </c>
      <c r="H38" s="114">
        <v>1190</v>
      </c>
      <c r="I38" s="120">
        <v>32</v>
      </c>
      <c r="J38" s="31">
        <f>(H38*10/(F38*G38))</f>
        <v>15.994623655913978</v>
      </c>
      <c r="K38" s="32">
        <f>ROUND(J38*(1-((I38-14)/86)),2)</f>
        <v>12.65</v>
      </c>
      <c r="L38" s="33">
        <f>ROUND(J38*(1-((I38-15)/85)),2)</f>
        <v>12.8</v>
      </c>
    </row>
    <row r="39" spans="3:12" ht="15">
      <c r="C39" s="51">
        <v>29</v>
      </c>
      <c r="D39" s="58" t="s">
        <v>55</v>
      </c>
      <c r="E39" s="54"/>
      <c r="F39" s="55"/>
      <c r="G39" s="55"/>
      <c r="H39" s="56"/>
      <c r="I39" s="57"/>
      <c r="J39" s="31"/>
      <c r="K39" s="32"/>
      <c r="L39" s="33"/>
    </row>
    <row r="40" spans="3:12" ht="15">
      <c r="C40" s="51">
        <v>30</v>
      </c>
      <c r="D40" s="59" t="s">
        <v>56</v>
      </c>
      <c r="E40" s="60"/>
      <c r="F40" s="60"/>
      <c r="G40" s="61"/>
      <c r="H40" s="61"/>
      <c r="I40" s="62"/>
      <c r="J40" s="31"/>
      <c r="K40" s="32"/>
      <c r="L40" s="33"/>
    </row>
    <row r="41" spans="3:12" ht="15.75" thickBot="1">
      <c r="C41" s="63">
        <v>31</v>
      </c>
      <c r="D41" s="64" t="s">
        <v>57</v>
      </c>
      <c r="E41" s="65"/>
      <c r="F41" s="65"/>
      <c r="G41" s="65"/>
      <c r="H41" s="65"/>
      <c r="I41" s="65"/>
      <c r="J41" s="92"/>
      <c r="K41" s="93"/>
      <c r="L41" s="94"/>
    </row>
    <row r="42" spans="7:12" ht="12.75">
      <c r="G42" s="66" t="s">
        <v>58</v>
      </c>
      <c r="H42" s="66"/>
      <c r="I42" s="67">
        <f>AVERAGE(I13:I41)</f>
        <v>30.9</v>
      </c>
      <c r="J42" s="67">
        <f>AVERAGE(J13:J41)</f>
        <v>14.806451612903226</v>
      </c>
      <c r="K42" s="67">
        <f>AVERAGE(K13:K41)</f>
        <v>11.884</v>
      </c>
      <c r="L42" s="67">
        <f>AVERAGE(L13:L41)</f>
        <v>12.026000000000002</v>
      </c>
    </row>
  </sheetData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2" r:id="rId2"/>
  <headerFooter alignWithMargins="0">
    <oddHeader>&amp;C&amp;F</oddHeader>
    <oddFooter>&amp;CStrona &amp;P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70">
    <pageSetUpPr fitToPage="1"/>
  </sheetPr>
  <dimension ref="A4:O42"/>
  <sheetViews>
    <sheetView showGridLines="0" zoomScale="85" zoomScaleNormal="85" workbookViewId="0" topLeftCell="A1">
      <selection activeCell="D49" sqref="D49"/>
    </sheetView>
  </sheetViews>
  <sheetFormatPr defaultColWidth="9.00390625" defaultRowHeight="12.75"/>
  <cols>
    <col min="1" max="2" width="12.25390625" style="0" customWidth="1"/>
    <col min="3" max="3" width="7.25390625" style="1" customWidth="1"/>
    <col min="4" max="4" width="27.62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 thickBot="1"/>
    <row r="9" spans="1:14" ht="15.75">
      <c r="A9" s="6" t="s">
        <v>94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95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22" t="s">
        <v>25</v>
      </c>
    </row>
    <row r="11" spans="1:14" s="24" customFormat="1" ht="15.75">
      <c r="A11" s="23"/>
      <c r="C11" s="25">
        <v>1</v>
      </c>
      <c r="D11" s="26" t="s">
        <v>26</v>
      </c>
      <c r="E11" s="27"/>
      <c r="F11" s="28"/>
      <c r="G11" s="28"/>
      <c r="H11" s="29"/>
      <c r="I11" s="30"/>
      <c r="J11" s="31"/>
      <c r="K11" s="32"/>
      <c r="L11" s="33"/>
      <c r="M11" s="34"/>
      <c r="N11" s="35">
        <f aca="true" t="shared" si="0" ref="N11:N32">M11*10000/3.75</f>
        <v>0</v>
      </c>
    </row>
    <row r="12" spans="1:14" ht="15.75">
      <c r="A12" s="36"/>
      <c r="C12" s="25">
        <v>2</v>
      </c>
      <c r="D12" s="26" t="s">
        <v>27</v>
      </c>
      <c r="E12" s="37"/>
      <c r="F12" s="38"/>
      <c r="G12" s="38"/>
      <c r="H12" s="39"/>
      <c r="I12" s="40"/>
      <c r="J12" s="31"/>
      <c r="K12" s="32"/>
      <c r="L12" s="33"/>
      <c r="M12" s="41"/>
      <c r="N12" s="42">
        <f t="shared" si="0"/>
        <v>0</v>
      </c>
    </row>
    <row r="13" spans="3:14" ht="15">
      <c r="C13" s="25">
        <v>3</v>
      </c>
      <c r="D13" s="26" t="s">
        <v>28</v>
      </c>
      <c r="E13" s="37"/>
      <c r="F13" s="38"/>
      <c r="G13" s="38"/>
      <c r="H13" s="39"/>
      <c r="I13" s="40"/>
      <c r="J13" s="31"/>
      <c r="K13" s="32"/>
      <c r="L13" s="33"/>
      <c r="M13" s="41"/>
      <c r="N13" s="42">
        <f t="shared" si="0"/>
        <v>0</v>
      </c>
    </row>
    <row r="14" spans="3:14" ht="15">
      <c r="C14" s="43">
        <v>4</v>
      </c>
      <c r="D14" s="26" t="s">
        <v>29</v>
      </c>
      <c r="E14" s="37"/>
      <c r="F14" s="38"/>
      <c r="G14" s="38"/>
      <c r="H14" s="39"/>
      <c r="I14" s="40"/>
      <c r="J14" s="31"/>
      <c r="K14" s="32"/>
      <c r="L14" s="33"/>
      <c r="M14" s="11"/>
      <c r="N14" s="44">
        <f t="shared" si="0"/>
        <v>0</v>
      </c>
    </row>
    <row r="15" spans="3:14" ht="15">
      <c r="C15" s="43">
        <v>5</v>
      </c>
      <c r="D15" s="26" t="s">
        <v>30</v>
      </c>
      <c r="E15" s="37"/>
      <c r="F15" s="38"/>
      <c r="G15" s="38"/>
      <c r="H15" s="39"/>
      <c r="I15" s="40"/>
      <c r="J15" s="31"/>
      <c r="K15" s="32"/>
      <c r="L15" s="33"/>
      <c r="M15" s="11"/>
      <c r="N15" s="44">
        <f t="shared" si="0"/>
        <v>0</v>
      </c>
    </row>
    <row r="16" spans="3:14" ht="15">
      <c r="C16" s="43">
        <v>6</v>
      </c>
      <c r="D16" s="26" t="s">
        <v>31</v>
      </c>
      <c r="E16" s="37"/>
      <c r="F16" s="38"/>
      <c r="G16" s="38"/>
      <c r="H16" s="39"/>
      <c r="I16" s="40"/>
      <c r="J16" s="31"/>
      <c r="K16" s="32"/>
      <c r="L16" s="33"/>
      <c r="M16" s="11"/>
      <c r="N16" s="44">
        <f t="shared" si="0"/>
        <v>0</v>
      </c>
    </row>
    <row r="17" spans="3:14" ht="15">
      <c r="C17" s="43">
        <v>7</v>
      </c>
      <c r="D17" s="26" t="s">
        <v>32</v>
      </c>
      <c r="E17" s="37"/>
      <c r="F17" s="38"/>
      <c r="G17" s="38"/>
      <c r="H17" s="39"/>
      <c r="I17" s="40"/>
      <c r="J17" s="31"/>
      <c r="K17" s="32"/>
      <c r="L17" s="33"/>
      <c r="M17" s="11"/>
      <c r="N17" s="44">
        <f t="shared" si="0"/>
        <v>0</v>
      </c>
    </row>
    <row r="18" spans="3:14" ht="15">
      <c r="C18" s="43">
        <v>8</v>
      </c>
      <c r="D18" s="26" t="s">
        <v>33</v>
      </c>
      <c r="E18" s="37"/>
      <c r="F18" s="38"/>
      <c r="G18" s="38"/>
      <c r="H18" s="39"/>
      <c r="I18" s="40"/>
      <c r="J18" s="31"/>
      <c r="K18" s="32"/>
      <c r="L18" s="33"/>
      <c r="M18" s="11"/>
      <c r="N18" s="44">
        <f t="shared" si="0"/>
        <v>0</v>
      </c>
    </row>
    <row r="19" spans="3:14" ht="15">
      <c r="C19" s="43">
        <v>9</v>
      </c>
      <c r="D19" s="26" t="s">
        <v>34</v>
      </c>
      <c r="E19" s="37"/>
      <c r="F19" s="38"/>
      <c r="G19" s="38"/>
      <c r="H19" s="39"/>
      <c r="I19" s="40"/>
      <c r="J19" s="31"/>
      <c r="K19" s="32"/>
      <c r="L19" s="33"/>
      <c r="M19" s="11"/>
      <c r="N19" s="44">
        <f t="shared" si="0"/>
        <v>0</v>
      </c>
    </row>
    <row r="20" spans="3:14" ht="15">
      <c r="C20" s="43">
        <v>10</v>
      </c>
      <c r="D20" s="26" t="s">
        <v>35</v>
      </c>
      <c r="E20" s="37"/>
      <c r="F20" s="38"/>
      <c r="G20" s="38"/>
      <c r="H20" s="39"/>
      <c r="I20" s="40"/>
      <c r="J20" s="31"/>
      <c r="K20" s="32"/>
      <c r="L20" s="33"/>
      <c r="M20" s="11"/>
      <c r="N20" s="44">
        <f t="shared" si="0"/>
        <v>0</v>
      </c>
    </row>
    <row r="21" spans="3:14" ht="15">
      <c r="C21" s="43">
        <v>11</v>
      </c>
      <c r="D21" s="26" t="s">
        <v>36</v>
      </c>
      <c r="E21" s="37"/>
      <c r="F21" s="38"/>
      <c r="G21" s="38"/>
      <c r="H21" s="39"/>
      <c r="I21" s="40"/>
      <c r="J21" s="31"/>
      <c r="K21" s="32"/>
      <c r="L21" s="33"/>
      <c r="M21" s="11"/>
      <c r="N21" s="44">
        <f t="shared" si="0"/>
        <v>0</v>
      </c>
    </row>
    <row r="22" spans="3:14" ht="15">
      <c r="C22" s="43">
        <v>12</v>
      </c>
      <c r="D22" s="26" t="s">
        <v>37</v>
      </c>
      <c r="E22" s="37"/>
      <c r="F22" s="38"/>
      <c r="G22" s="38"/>
      <c r="H22" s="39"/>
      <c r="I22" s="40"/>
      <c r="J22" s="31"/>
      <c r="K22" s="32"/>
      <c r="L22" s="33"/>
      <c r="M22" s="11"/>
      <c r="N22" s="44">
        <f t="shared" si="0"/>
        <v>0</v>
      </c>
    </row>
    <row r="23" spans="3:14" ht="15">
      <c r="C23" s="43">
        <v>13</v>
      </c>
      <c r="D23" s="26" t="s">
        <v>38</v>
      </c>
      <c r="E23" s="37"/>
      <c r="F23" s="38"/>
      <c r="G23" s="38"/>
      <c r="H23" s="39"/>
      <c r="I23" s="40"/>
      <c r="J23" s="31"/>
      <c r="K23" s="32"/>
      <c r="L23" s="33"/>
      <c r="M23" s="11"/>
      <c r="N23" s="44">
        <f t="shared" si="0"/>
        <v>0</v>
      </c>
    </row>
    <row r="24" spans="3:14" ht="15">
      <c r="C24" s="43">
        <v>14</v>
      </c>
      <c r="D24" s="26" t="s">
        <v>39</v>
      </c>
      <c r="E24" s="37"/>
      <c r="F24" s="38"/>
      <c r="G24" s="38"/>
      <c r="H24" s="39"/>
      <c r="I24" s="40"/>
      <c r="J24" s="31"/>
      <c r="K24" s="32"/>
      <c r="L24" s="33"/>
      <c r="M24" s="11"/>
      <c r="N24" s="44">
        <f t="shared" si="0"/>
        <v>0</v>
      </c>
    </row>
    <row r="25" spans="3:14" ht="15">
      <c r="C25" s="43">
        <v>15</v>
      </c>
      <c r="D25" s="26" t="s">
        <v>40</v>
      </c>
      <c r="E25" s="37">
        <v>77000</v>
      </c>
      <c r="F25" s="38">
        <v>190</v>
      </c>
      <c r="G25" s="38">
        <v>6</v>
      </c>
      <c r="H25" s="39">
        <v>1615</v>
      </c>
      <c r="I25" s="40">
        <v>36</v>
      </c>
      <c r="J25" s="31">
        <f>(H25*10/(F25*G25))</f>
        <v>14.166666666666666</v>
      </c>
      <c r="K25" s="32">
        <f>ROUND(J25*(1-((I25-14)/86)),2)</f>
        <v>10.54</v>
      </c>
      <c r="L25" s="33">
        <f>ROUND(J25*(1-((I25-15)/85)),2)</f>
        <v>10.67</v>
      </c>
      <c r="M25" s="11"/>
      <c r="N25" s="44">
        <f t="shared" si="0"/>
        <v>0</v>
      </c>
    </row>
    <row r="26" spans="3:14" ht="15">
      <c r="C26" s="43">
        <v>16</v>
      </c>
      <c r="D26" s="26" t="s">
        <v>41</v>
      </c>
      <c r="E26" s="37">
        <v>77000</v>
      </c>
      <c r="F26" s="38">
        <v>193</v>
      </c>
      <c r="G26" s="38">
        <v>6</v>
      </c>
      <c r="H26" s="39">
        <v>1756</v>
      </c>
      <c r="I26" s="40">
        <v>38</v>
      </c>
      <c r="J26" s="31">
        <f>(H26*10/(F26*G26))</f>
        <v>15.164075993091537</v>
      </c>
      <c r="K26" s="32">
        <f>ROUND(J26*(1-((I26-14)/86)),2)</f>
        <v>10.93</v>
      </c>
      <c r="L26" s="33">
        <f>ROUND(J26*(1-((I26-15)/85)),2)</f>
        <v>11.06</v>
      </c>
      <c r="M26" s="11"/>
      <c r="N26" s="44">
        <f t="shared" si="0"/>
        <v>0</v>
      </c>
    </row>
    <row r="27" spans="3:14" ht="15">
      <c r="C27" s="43">
        <v>17</v>
      </c>
      <c r="D27" s="26" t="s">
        <v>42</v>
      </c>
      <c r="E27" s="37"/>
      <c r="F27" s="38"/>
      <c r="G27" s="38"/>
      <c r="H27" s="39"/>
      <c r="I27" s="40"/>
      <c r="J27" s="31"/>
      <c r="K27" s="32"/>
      <c r="L27" s="33"/>
      <c r="M27" s="11"/>
      <c r="N27" s="44">
        <f t="shared" si="0"/>
        <v>0</v>
      </c>
    </row>
    <row r="28" spans="3:14" ht="15">
      <c r="C28" s="43">
        <v>18</v>
      </c>
      <c r="D28" s="26" t="s">
        <v>43</v>
      </c>
      <c r="E28" s="37">
        <v>77000</v>
      </c>
      <c r="F28" s="38">
        <v>196</v>
      </c>
      <c r="G28" s="38">
        <v>6</v>
      </c>
      <c r="H28" s="39">
        <v>1724</v>
      </c>
      <c r="I28" s="40">
        <v>36</v>
      </c>
      <c r="J28" s="31">
        <f>(H28*10/(F28*G28))</f>
        <v>14.65986394557823</v>
      </c>
      <c r="K28" s="32">
        <f>ROUND(J28*(1-((I28-14)/86)),2)</f>
        <v>10.91</v>
      </c>
      <c r="L28" s="33">
        <f>ROUND(J28*(1-((I28-15)/85)),2)</f>
        <v>11.04</v>
      </c>
      <c r="M28" s="11"/>
      <c r="N28" s="44">
        <f t="shared" si="0"/>
        <v>0</v>
      </c>
    </row>
    <row r="29" spans="3:14" ht="15">
      <c r="C29" s="43">
        <v>19</v>
      </c>
      <c r="D29" s="26" t="s">
        <v>44</v>
      </c>
      <c r="E29" s="37">
        <v>77000</v>
      </c>
      <c r="F29" s="38">
        <v>195</v>
      </c>
      <c r="G29" s="38">
        <v>6</v>
      </c>
      <c r="H29" s="39">
        <v>1534</v>
      </c>
      <c r="I29" s="40">
        <v>39</v>
      </c>
      <c r="J29" s="31">
        <f>(H29*10/(F29*G29))</f>
        <v>13.11111111111111</v>
      </c>
      <c r="K29" s="32">
        <f>ROUND(J29*(1-((I29-14)/86)),2)</f>
        <v>9.3</v>
      </c>
      <c r="L29" s="33">
        <f>ROUND(J29*(1-((I29-15)/85)),2)</f>
        <v>9.41</v>
      </c>
      <c r="M29" s="11"/>
      <c r="N29" s="44">
        <f t="shared" si="0"/>
        <v>0</v>
      </c>
    </row>
    <row r="30" spans="3:15" ht="15">
      <c r="C30" s="43">
        <v>20</v>
      </c>
      <c r="D30" s="26" t="s">
        <v>45</v>
      </c>
      <c r="E30" s="37">
        <v>77000</v>
      </c>
      <c r="F30" s="38">
        <v>194</v>
      </c>
      <c r="G30" s="38">
        <v>6</v>
      </c>
      <c r="H30" s="39">
        <v>1730</v>
      </c>
      <c r="I30" s="40">
        <v>41</v>
      </c>
      <c r="J30" s="31">
        <f>(H30*10/(F30*G30))</f>
        <v>14.862542955326461</v>
      </c>
      <c r="K30" s="32">
        <f>ROUND(J30*(1-((I30-14)/86)),2)</f>
        <v>10.2</v>
      </c>
      <c r="L30" s="33">
        <f>ROUND(J30*(1-((I30-15)/85)),2)</f>
        <v>10.32</v>
      </c>
      <c r="M30" s="11"/>
      <c r="N30" s="44">
        <f t="shared" si="0"/>
        <v>0</v>
      </c>
      <c r="O30" t="s">
        <v>46</v>
      </c>
    </row>
    <row r="31" spans="3:14" ht="15">
      <c r="C31" s="43">
        <v>21</v>
      </c>
      <c r="D31" s="26" t="s">
        <v>47</v>
      </c>
      <c r="E31" s="37">
        <v>77000</v>
      </c>
      <c r="F31" s="38">
        <v>193</v>
      </c>
      <c r="G31" s="38">
        <v>6</v>
      </c>
      <c r="H31" s="39">
        <v>1598</v>
      </c>
      <c r="I31" s="40">
        <v>33.3</v>
      </c>
      <c r="J31" s="31">
        <f>(H31*10/(F31*G31))</f>
        <v>13.79965457685665</v>
      </c>
      <c r="K31" s="32">
        <f>ROUND(J31*(1-((I31-14)/86)),2)</f>
        <v>10.7</v>
      </c>
      <c r="L31" s="33">
        <f>ROUND(J31*(1-((I31-15)/85)),2)</f>
        <v>10.83</v>
      </c>
      <c r="M31" s="11"/>
      <c r="N31" s="44">
        <f t="shared" si="0"/>
        <v>0</v>
      </c>
    </row>
    <row r="32" spans="3:14" ht="15">
      <c r="C32" s="43">
        <v>22</v>
      </c>
      <c r="D32" s="26" t="s">
        <v>48</v>
      </c>
      <c r="E32" s="37">
        <v>77000</v>
      </c>
      <c r="F32" s="38">
        <v>192</v>
      </c>
      <c r="G32" s="38">
        <v>6</v>
      </c>
      <c r="H32" s="39">
        <v>1846</v>
      </c>
      <c r="I32" s="40">
        <v>37.5</v>
      </c>
      <c r="J32" s="31">
        <f>(H32*10/(F32*G32))</f>
        <v>16.024305555555557</v>
      </c>
      <c r="K32" s="32">
        <f>ROUND(J32*(1-((I32-14)/86)),2)</f>
        <v>11.65</v>
      </c>
      <c r="L32" s="33">
        <f>ROUND(J32*(1-((I32-15)/85)),2)</f>
        <v>11.78</v>
      </c>
      <c r="M32" s="11"/>
      <c r="N32" s="44">
        <f t="shared" si="0"/>
        <v>0</v>
      </c>
    </row>
    <row r="33" spans="3:12" ht="15">
      <c r="C33" s="51">
        <v>23</v>
      </c>
      <c r="D33" s="26" t="s">
        <v>49</v>
      </c>
      <c r="E33" s="37"/>
      <c r="F33" s="38"/>
      <c r="G33" s="38"/>
      <c r="H33" s="39"/>
      <c r="I33" s="40"/>
      <c r="J33" s="31"/>
      <c r="K33" s="32"/>
      <c r="L33" s="33"/>
    </row>
    <row r="34" spans="3:12" ht="15">
      <c r="C34" s="51">
        <v>24</v>
      </c>
      <c r="D34" s="26" t="s">
        <v>50</v>
      </c>
      <c r="E34" s="37"/>
      <c r="F34" s="38"/>
      <c r="G34" s="38"/>
      <c r="H34" s="39"/>
      <c r="I34" s="40"/>
      <c r="J34" s="31"/>
      <c r="K34" s="32"/>
      <c r="L34" s="33"/>
    </row>
    <row r="35" spans="3:12" ht="15">
      <c r="C35" s="51">
        <v>25</v>
      </c>
      <c r="D35" s="26" t="s">
        <v>51</v>
      </c>
      <c r="E35" s="37">
        <v>77000</v>
      </c>
      <c r="F35" s="38">
        <v>191</v>
      </c>
      <c r="G35" s="38">
        <v>6</v>
      </c>
      <c r="H35" s="39">
        <v>1522</v>
      </c>
      <c r="I35" s="40">
        <v>34.8</v>
      </c>
      <c r="J35" s="31">
        <f>(H35*10/(F35*G35))</f>
        <v>13.280977312390926</v>
      </c>
      <c r="K35" s="32">
        <f>ROUND(J35*(1-((I35-14)/86)),2)</f>
        <v>10.07</v>
      </c>
      <c r="L35" s="33">
        <f>ROUND(J35*(1-((I35-15)/85)),2)</f>
        <v>10.19</v>
      </c>
    </row>
    <row r="36" spans="3:12" ht="15">
      <c r="C36" s="51">
        <v>26</v>
      </c>
      <c r="D36" s="26" t="s">
        <v>52</v>
      </c>
      <c r="E36" s="37"/>
      <c r="F36" s="38"/>
      <c r="G36" s="38"/>
      <c r="H36" s="39"/>
      <c r="I36" s="40"/>
      <c r="J36" s="31"/>
      <c r="K36" s="32"/>
      <c r="L36" s="33"/>
    </row>
    <row r="37" spans="3:12" ht="15">
      <c r="C37" s="51">
        <v>27</v>
      </c>
      <c r="D37" s="26" t="s">
        <v>53</v>
      </c>
      <c r="E37" s="37">
        <v>77000</v>
      </c>
      <c r="F37" s="38">
        <v>190</v>
      </c>
      <c r="G37" s="38">
        <v>6</v>
      </c>
      <c r="H37" s="39">
        <v>1555</v>
      </c>
      <c r="I37" s="40">
        <v>35</v>
      </c>
      <c r="J37" s="31">
        <f>(H37*10/(F37*G37))</f>
        <v>13.640350877192983</v>
      </c>
      <c r="K37" s="32">
        <f>ROUND(J37*(1-((I37-14)/86)),2)</f>
        <v>10.31</v>
      </c>
      <c r="L37" s="33">
        <f>ROUND(J37*(1-((I37-15)/85)),2)</f>
        <v>10.43</v>
      </c>
    </row>
    <row r="38" spans="3:12" ht="15">
      <c r="C38" s="51">
        <v>28</v>
      </c>
      <c r="D38" s="26" t="s">
        <v>54</v>
      </c>
      <c r="E38" s="37">
        <v>77000</v>
      </c>
      <c r="F38" s="38">
        <v>189</v>
      </c>
      <c r="G38" s="38">
        <v>6</v>
      </c>
      <c r="H38" s="39">
        <v>1402</v>
      </c>
      <c r="I38" s="40">
        <v>34</v>
      </c>
      <c r="J38" s="31">
        <f>(H38*10/(F38*G38))</f>
        <v>12.36331569664903</v>
      </c>
      <c r="K38" s="32">
        <f>ROUND(J38*(1-((I38-14)/86)),2)</f>
        <v>9.49</v>
      </c>
      <c r="L38" s="33">
        <f>ROUND(J38*(1-((I38-15)/85)),2)</f>
        <v>9.6</v>
      </c>
    </row>
    <row r="39" spans="3:12" ht="15">
      <c r="C39" s="51">
        <v>29</v>
      </c>
      <c r="D39" s="58" t="s">
        <v>55</v>
      </c>
      <c r="E39" s="37"/>
      <c r="F39" s="38"/>
      <c r="G39" s="38"/>
      <c r="H39" s="39"/>
      <c r="I39" s="40"/>
      <c r="J39" s="31"/>
      <c r="K39" s="32"/>
      <c r="L39" s="33"/>
    </row>
    <row r="40" spans="3:12" ht="15">
      <c r="C40" s="51">
        <v>30</v>
      </c>
      <c r="D40" s="59" t="s">
        <v>56</v>
      </c>
      <c r="E40" s="37">
        <v>77000</v>
      </c>
      <c r="F40" s="38">
        <v>189</v>
      </c>
      <c r="G40" s="38">
        <v>6</v>
      </c>
      <c r="H40" s="39">
        <v>1433</v>
      </c>
      <c r="I40" s="40">
        <v>32.7</v>
      </c>
      <c r="J40" s="31">
        <f>(H40*10/(F40*G40))</f>
        <v>12.63668430335097</v>
      </c>
      <c r="K40" s="32">
        <f>ROUND(J40*(1-((I40-14)/86)),2)</f>
        <v>9.89</v>
      </c>
      <c r="L40" s="33">
        <f>ROUND(J40*(1-((I40-15)/85)),2)</f>
        <v>10.01</v>
      </c>
    </row>
    <row r="41" spans="3:12" ht="15.75" thickBot="1">
      <c r="C41" s="63">
        <v>31</v>
      </c>
      <c r="D41" s="64" t="s">
        <v>57</v>
      </c>
      <c r="E41" s="65"/>
      <c r="F41" s="65"/>
      <c r="G41" s="65"/>
      <c r="H41" s="65"/>
      <c r="I41" s="65"/>
      <c r="J41" s="31"/>
      <c r="K41" s="32"/>
      <c r="L41" s="33"/>
    </row>
    <row r="42" spans="7:12" ht="12.75">
      <c r="G42" s="66" t="s">
        <v>58</v>
      </c>
      <c r="H42" s="66"/>
      <c r="I42" s="67">
        <f>AVERAGE(I13:I41)</f>
        <v>36.11818181818182</v>
      </c>
      <c r="J42" s="67">
        <f>AVERAGE(J13:J41)</f>
        <v>13.973595363070011</v>
      </c>
      <c r="K42" s="67">
        <f>AVERAGE(K13:K41)</f>
        <v>10.362727272727273</v>
      </c>
      <c r="L42" s="67">
        <f>AVERAGE(L13:L41)</f>
        <v>10.485454545454544</v>
      </c>
    </row>
  </sheetData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2" r:id="rId2"/>
  <headerFooter alignWithMargins="0">
    <oddHeader>&amp;C&amp;F</oddHeader>
    <oddFooter>&amp;CStrona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76">
    <pageSetUpPr fitToPage="1"/>
  </sheetPr>
  <dimension ref="A4:O42"/>
  <sheetViews>
    <sheetView showGridLines="0" zoomScale="85" zoomScaleNormal="85" workbookViewId="0" topLeftCell="A1">
      <selection activeCell="D49" sqref="D49"/>
    </sheetView>
  </sheetViews>
  <sheetFormatPr defaultColWidth="9.00390625" defaultRowHeight="12.75"/>
  <cols>
    <col min="1" max="2" width="12.25390625" style="0" customWidth="1"/>
    <col min="3" max="3" width="7.25390625" style="1" customWidth="1"/>
    <col min="4" max="4" width="27.62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 thickBot="1"/>
    <row r="9" spans="1:14" ht="15.75">
      <c r="A9" s="6" t="s">
        <v>59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60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22" t="s">
        <v>25</v>
      </c>
    </row>
    <row r="11" spans="1:14" s="24" customFormat="1" ht="15.75">
      <c r="A11" s="23"/>
      <c r="C11" s="25">
        <v>1</v>
      </c>
      <c r="D11" s="26" t="s">
        <v>26</v>
      </c>
      <c r="E11" s="27"/>
      <c r="F11" s="28"/>
      <c r="G11" s="28"/>
      <c r="H11" s="29"/>
      <c r="I11" s="30"/>
      <c r="J11" s="31"/>
      <c r="K11" s="32"/>
      <c r="L11" s="33"/>
      <c r="M11" s="34"/>
      <c r="N11" s="35">
        <f aca="true" t="shared" si="0" ref="N11:N32">M11*10000/3.75</f>
        <v>0</v>
      </c>
    </row>
    <row r="12" spans="1:14" ht="15.75">
      <c r="A12" s="36"/>
      <c r="C12" s="25">
        <v>2</v>
      </c>
      <c r="D12" s="26" t="s">
        <v>27</v>
      </c>
      <c r="E12" s="37"/>
      <c r="F12" s="38"/>
      <c r="G12" s="38"/>
      <c r="H12" s="39"/>
      <c r="I12" s="40"/>
      <c r="J12" s="31"/>
      <c r="K12" s="32"/>
      <c r="L12" s="33"/>
      <c r="M12" s="41"/>
      <c r="N12" s="42">
        <f t="shared" si="0"/>
        <v>0</v>
      </c>
    </row>
    <row r="13" spans="3:14" ht="15">
      <c r="C13" s="25">
        <v>3</v>
      </c>
      <c r="D13" s="26" t="s">
        <v>28</v>
      </c>
      <c r="E13" s="37"/>
      <c r="F13" s="38"/>
      <c r="G13" s="38"/>
      <c r="H13" s="39"/>
      <c r="I13" s="40"/>
      <c r="J13" s="31"/>
      <c r="K13" s="32"/>
      <c r="L13" s="33"/>
      <c r="M13" s="41"/>
      <c r="N13" s="42">
        <f t="shared" si="0"/>
        <v>0</v>
      </c>
    </row>
    <row r="14" spans="3:14" ht="15">
      <c r="C14" s="43">
        <v>4</v>
      </c>
      <c r="D14" s="26" t="s">
        <v>29</v>
      </c>
      <c r="E14" s="37"/>
      <c r="F14" s="38"/>
      <c r="G14" s="38"/>
      <c r="H14" s="39"/>
      <c r="I14" s="40"/>
      <c r="J14" s="31"/>
      <c r="K14" s="32"/>
      <c r="L14" s="33"/>
      <c r="M14" s="11"/>
      <c r="N14" s="44">
        <f t="shared" si="0"/>
        <v>0</v>
      </c>
    </row>
    <row r="15" spans="3:14" ht="15">
      <c r="C15" s="43">
        <v>5</v>
      </c>
      <c r="D15" s="26" t="s">
        <v>30</v>
      </c>
      <c r="E15" s="37"/>
      <c r="F15" s="38"/>
      <c r="G15" s="38"/>
      <c r="H15" s="39"/>
      <c r="I15" s="40"/>
      <c r="J15" s="31"/>
      <c r="K15" s="32"/>
      <c r="L15" s="33"/>
      <c r="M15" s="11"/>
      <c r="N15" s="44">
        <f t="shared" si="0"/>
        <v>0</v>
      </c>
    </row>
    <row r="16" spans="3:14" ht="15">
      <c r="C16" s="43">
        <v>6</v>
      </c>
      <c r="D16" s="26" t="s">
        <v>31</v>
      </c>
      <c r="E16" s="37"/>
      <c r="F16" s="38"/>
      <c r="G16" s="38"/>
      <c r="H16" s="39"/>
      <c r="I16" s="40"/>
      <c r="J16" s="31"/>
      <c r="K16" s="32"/>
      <c r="L16" s="33"/>
      <c r="M16" s="11"/>
      <c r="N16" s="44">
        <f t="shared" si="0"/>
        <v>0</v>
      </c>
    </row>
    <row r="17" spans="3:14" ht="15">
      <c r="C17" s="43">
        <v>7</v>
      </c>
      <c r="D17" s="26" t="s">
        <v>32</v>
      </c>
      <c r="E17" s="37"/>
      <c r="F17" s="38"/>
      <c r="G17" s="38"/>
      <c r="H17" s="39"/>
      <c r="I17" s="40"/>
      <c r="J17" s="31"/>
      <c r="K17" s="32"/>
      <c r="L17" s="33"/>
      <c r="M17" s="11"/>
      <c r="N17" s="44">
        <f t="shared" si="0"/>
        <v>0</v>
      </c>
    </row>
    <row r="18" spans="3:14" ht="15">
      <c r="C18" s="43">
        <v>8</v>
      </c>
      <c r="D18" s="26" t="s">
        <v>33</v>
      </c>
      <c r="E18" s="37"/>
      <c r="F18" s="38"/>
      <c r="G18" s="38"/>
      <c r="H18" s="39"/>
      <c r="I18" s="40"/>
      <c r="J18" s="31"/>
      <c r="K18" s="32"/>
      <c r="L18" s="33"/>
      <c r="M18" s="11"/>
      <c r="N18" s="44">
        <f t="shared" si="0"/>
        <v>0</v>
      </c>
    </row>
    <row r="19" spans="3:14" ht="15">
      <c r="C19" s="43">
        <v>9</v>
      </c>
      <c r="D19" s="26" t="s">
        <v>34</v>
      </c>
      <c r="E19" s="37"/>
      <c r="F19" s="38"/>
      <c r="G19" s="38"/>
      <c r="H19" s="39"/>
      <c r="I19" s="40"/>
      <c r="J19" s="31"/>
      <c r="K19" s="32"/>
      <c r="L19" s="33"/>
      <c r="M19" s="11"/>
      <c r="N19" s="44">
        <f t="shared" si="0"/>
        <v>0</v>
      </c>
    </row>
    <row r="20" spans="3:14" ht="15">
      <c r="C20" s="43">
        <v>10</v>
      </c>
      <c r="D20" s="26" t="s">
        <v>35</v>
      </c>
      <c r="E20" s="37"/>
      <c r="F20" s="38"/>
      <c r="G20" s="38"/>
      <c r="H20" s="39"/>
      <c r="I20" s="40"/>
      <c r="J20" s="31"/>
      <c r="K20" s="32"/>
      <c r="L20" s="33"/>
      <c r="M20" s="11"/>
      <c r="N20" s="44">
        <f t="shared" si="0"/>
        <v>0</v>
      </c>
    </row>
    <row r="21" spans="3:14" ht="15">
      <c r="C21" s="43">
        <v>11</v>
      </c>
      <c r="D21" s="26" t="s">
        <v>36</v>
      </c>
      <c r="E21" s="37"/>
      <c r="F21" s="38"/>
      <c r="G21" s="38"/>
      <c r="H21" s="39"/>
      <c r="I21" s="40"/>
      <c r="J21" s="31"/>
      <c r="K21" s="32"/>
      <c r="L21" s="33"/>
      <c r="M21" s="11"/>
      <c r="N21" s="44">
        <f t="shared" si="0"/>
        <v>0</v>
      </c>
    </row>
    <row r="22" spans="3:14" ht="15">
      <c r="C22" s="43">
        <v>12</v>
      </c>
      <c r="D22" s="26" t="s">
        <v>37</v>
      </c>
      <c r="E22" s="37"/>
      <c r="F22" s="38"/>
      <c r="G22" s="38"/>
      <c r="H22" s="39"/>
      <c r="I22" s="40"/>
      <c r="J22" s="31"/>
      <c r="K22" s="32"/>
      <c r="L22" s="33"/>
      <c r="M22" s="11"/>
      <c r="N22" s="44">
        <f t="shared" si="0"/>
        <v>0</v>
      </c>
    </row>
    <row r="23" spans="3:14" ht="15">
      <c r="C23" s="43">
        <v>13</v>
      </c>
      <c r="D23" s="26" t="s">
        <v>38</v>
      </c>
      <c r="E23" s="37"/>
      <c r="F23" s="38"/>
      <c r="G23" s="38"/>
      <c r="H23" s="39"/>
      <c r="I23" s="40"/>
      <c r="J23" s="31"/>
      <c r="K23" s="32"/>
      <c r="L23" s="33"/>
      <c r="M23" s="11"/>
      <c r="N23" s="44">
        <f t="shared" si="0"/>
        <v>0</v>
      </c>
    </row>
    <row r="24" spans="3:14" ht="15">
      <c r="C24" s="43">
        <v>14</v>
      </c>
      <c r="D24" s="26" t="s">
        <v>39</v>
      </c>
      <c r="E24" s="37"/>
      <c r="F24" s="38"/>
      <c r="G24" s="38"/>
      <c r="H24" s="39"/>
      <c r="I24" s="40"/>
      <c r="J24" s="31"/>
      <c r="K24" s="32"/>
      <c r="L24" s="33"/>
      <c r="M24" s="11"/>
      <c r="N24" s="44">
        <f t="shared" si="0"/>
        <v>0</v>
      </c>
    </row>
    <row r="25" spans="3:15" ht="15">
      <c r="C25" s="43">
        <v>15</v>
      </c>
      <c r="D25" s="26" t="s">
        <v>40</v>
      </c>
      <c r="E25" s="68"/>
      <c r="F25" s="69"/>
      <c r="G25" s="69"/>
      <c r="H25" s="70"/>
      <c r="I25" s="71"/>
      <c r="J25" s="31"/>
      <c r="K25" s="32"/>
      <c r="L25" s="33"/>
      <c r="M25" s="11"/>
      <c r="N25" s="44">
        <f t="shared" si="0"/>
        <v>0</v>
      </c>
      <c r="O25" t="s">
        <v>61</v>
      </c>
    </row>
    <row r="26" spans="3:15" ht="15">
      <c r="C26" s="43">
        <v>16</v>
      </c>
      <c r="D26" s="26" t="s">
        <v>41</v>
      </c>
      <c r="E26" s="68"/>
      <c r="F26" s="69"/>
      <c r="G26" s="69"/>
      <c r="H26" s="70"/>
      <c r="I26" s="71"/>
      <c r="J26" s="31"/>
      <c r="K26" s="32"/>
      <c r="L26" s="33"/>
      <c r="M26" s="11"/>
      <c r="N26" s="44">
        <f t="shared" si="0"/>
        <v>0</v>
      </c>
      <c r="O26" t="s">
        <v>61</v>
      </c>
    </row>
    <row r="27" spans="3:14" ht="15">
      <c r="C27" s="43">
        <v>17</v>
      </c>
      <c r="D27" s="26" t="s">
        <v>42</v>
      </c>
      <c r="E27" s="68"/>
      <c r="F27" s="69"/>
      <c r="G27" s="69"/>
      <c r="H27" s="70"/>
      <c r="I27" s="71"/>
      <c r="J27" s="31"/>
      <c r="K27" s="32"/>
      <c r="L27" s="33"/>
      <c r="M27" s="11"/>
      <c r="N27" s="44">
        <f t="shared" si="0"/>
        <v>0</v>
      </c>
    </row>
    <row r="28" spans="3:14" ht="15">
      <c r="C28" s="43">
        <v>18</v>
      </c>
      <c r="D28" s="26" t="s">
        <v>43</v>
      </c>
      <c r="E28" s="72">
        <v>82667</v>
      </c>
      <c r="F28" s="69">
        <v>188</v>
      </c>
      <c r="G28" s="69">
        <v>6</v>
      </c>
      <c r="H28" s="70">
        <v>1712</v>
      </c>
      <c r="I28" s="71">
        <v>32.6</v>
      </c>
      <c r="J28" s="31">
        <f>(H28*10/(F28*G28))</f>
        <v>15.177304964539006</v>
      </c>
      <c r="K28" s="32">
        <f>ROUND(J28*(1-((I28-14)/86)),2)</f>
        <v>11.89</v>
      </c>
      <c r="L28" s="33">
        <f>ROUND(J28*(1-((I28-15)/85)),2)</f>
        <v>12.03</v>
      </c>
      <c r="M28" s="11"/>
      <c r="N28" s="44">
        <f t="shared" si="0"/>
        <v>0</v>
      </c>
    </row>
    <row r="29" spans="3:15" ht="15">
      <c r="C29" s="43">
        <v>19</v>
      </c>
      <c r="D29" s="26" t="s">
        <v>44</v>
      </c>
      <c r="E29" s="68">
        <v>77333</v>
      </c>
      <c r="F29" s="69">
        <v>186</v>
      </c>
      <c r="G29" s="69">
        <v>6</v>
      </c>
      <c r="H29" s="70">
        <v>1452</v>
      </c>
      <c r="I29" s="71">
        <v>36.1</v>
      </c>
      <c r="J29" s="31">
        <f>(H29*10/(F29*G29))</f>
        <v>13.010752688172044</v>
      </c>
      <c r="K29" s="32">
        <f>ROUND(J29*(1-((I29-14)/86)),2)</f>
        <v>9.67</v>
      </c>
      <c r="L29" s="33">
        <f>ROUND(J29*(1-((I29-15)/85)),2)</f>
        <v>9.78</v>
      </c>
      <c r="M29" s="11"/>
      <c r="N29" s="44">
        <f t="shared" si="0"/>
        <v>0</v>
      </c>
      <c r="O29" t="s">
        <v>62</v>
      </c>
    </row>
    <row r="30" spans="3:15" ht="15">
      <c r="C30" s="43">
        <v>20</v>
      </c>
      <c r="D30" s="26" t="s">
        <v>45</v>
      </c>
      <c r="E30" s="68"/>
      <c r="F30" s="69"/>
      <c r="G30" s="69"/>
      <c r="H30" s="70"/>
      <c r="I30" s="71"/>
      <c r="J30" s="31"/>
      <c r="K30" s="32"/>
      <c r="L30" s="33"/>
      <c r="M30" s="11"/>
      <c r="N30" s="44">
        <f t="shared" si="0"/>
        <v>0</v>
      </c>
      <c r="O30" t="s">
        <v>61</v>
      </c>
    </row>
    <row r="31" spans="3:14" ht="15">
      <c r="C31" s="43">
        <v>21</v>
      </c>
      <c r="D31" s="26" t="s">
        <v>47</v>
      </c>
      <c r="E31" s="73">
        <v>80000</v>
      </c>
      <c r="F31" s="69">
        <v>182</v>
      </c>
      <c r="G31" s="69">
        <v>6</v>
      </c>
      <c r="H31" s="70">
        <v>1512</v>
      </c>
      <c r="I31" s="71">
        <v>36.4</v>
      </c>
      <c r="J31" s="31">
        <f>(H31*10/(F31*G31))</f>
        <v>13.846153846153847</v>
      </c>
      <c r="K31" s="32">
        <f>ROUND(J31*(1-((I31-14)/86)),2)</f>
        <v>10.24</v>
      </c>
      <c r="L31" s="33">
        <f>ROUND(J31*(1-((I31-15)/85)),2)</f>
        <v>10.36</v>
      </c>
      <c r="M31" s="11"/>
      <c r="N31" s="44">
        <f t="shared" si="0"/>
        <v>0</v>
      </c>
    </row>
    <row r="32" spans="3:14" ht="15">
      <c r="C32" s="43">
        <v>22</v>
      </c>
      <c r="D32" s="26" t="s">
        <v>48</v>
      </c>
      <c r="E32" s="68">
        <v>77333</v>
      </c>
      <c r="F32" s="69">
        <v>180</v>
      </c>
      <c r="G32" s="69">
        <v>6</v>
      </c>
      <c r="H32" s="70">
        <v>1494</v>
      </c>
      <c r="I32" s="71">
        <v>33.7</v>
      </c>
      <c r="J32" s="31">
        <f>(H32*10/(F32*G32))</f>
        <v>13.833333333333334</v>
      </c>
      <c r="K32" s="32">
        <f>ROUND(J32*(1-((I32-14)/86)),2)</f>
        <v>10.66</v>
      </c>
      <c r="L32" s="33">
        <f>ROUND(J32*(1-((I32-15)/85)),2)</f>
        <v>10.79</v>
      </c>
      <c r="M32" s="11"/>
      <c r="N32" s="44">
        <f t="shared" si="0"/>
        <v>0</v>
      </c>
    </row>
    <row r="33" spans="3:12" ht="15">
      <c r="C33" s="51">
        <v>23</v>
      </c>
      <c r="D33" s="26" t="s">
        <v>49</v>
      </c>
      <c r="E33" s="68"/>
      <c r="F33" s="69"/>
      <c r="G33" s="69"/>
      <c r="H33" s="70"/>
      <c r="I33" s="71"/>
      <c r="J33" s="31"/>
      <c r="K33" s="32"/>
      <c r="L33" s="33"/>
    </row>
    <row r="34" spans="3:12" ht="15">
      <c r="C34" s="51">
        <v>24</v>
      </c>
      <c r="D34" s="26" t="s">
        <v>50</v>
      </c>
      <c r="E34" s="73"/>
      <c r="F34" s="69"/>
      <c r="G34" s="69"/>
      <c r="H34" s="70"/>
      <c r="I34" s="71"/>
      <c r="J34" s="31"/>
      <c r="K34" s="32"/>
      <c r="L34" s="33"/>
    </row>
    <row r="35" spans="3:12" ht="15">
      <c r="C35" s="51">
        <v>25</v>
      </c>
      <c r="D35" s="26" t="s">
        <v>51</v>
      </c>
      <c r="E35" s="68">
        <v>77333</v>
      </c>
      <c r="F35" s="69">
        <v>178</v>
      </c>
      <c r="G35" s="69">
        <v>6</v>
      </c>
      <c r="H35" s="70">
        <v>1686</v>
      </c>
      <c r="I35" s="71">
        <v>35.2</v>
      </c>
      <c r="J35" s="31">
        <f>(H35*10/(F35*G35))</f>
        <v>15.786516853932584</v>
      </c>
      <c r="K35" s="32">
        <f>ROUND(J35*(1-((I35-14)/86)),2)</f>
        <v>11.89</v>
      </c>
      <c r="L35" s="33">
        <f>ROUND(J35*(1-((I35-15)/85)),2)</f>
        <v>12.03</v>
      </c>
    </row>
    <row r="36" spans="3:12" ht="15">
      <c r="C36" s="51">
        <v>26</v>
      </c>
      <c r="D36" s="26" t="s">
        <v>52</v>
      </c>
      <c r="E36" s="73"/>
      <c r="F36" s="69"/>
      <c r="G36" s="69"/>
      <c r="H36" s="70"/>
      <c r="I36" s="71"/>
      <c r="J36" s="31"/>
      <c r="K36" s="32"/>
      <c r="L36" s="33"/>
    </row>
    <row r="37" spans="3:12" ht="15">
      <c r="C37" s="51">
        <v>27</v>
      </c>
      <c r="D37" s="26" t="s">
        <v>53</v>
      </c>
      <c r="E37" s="73">
        <v>74667</v>
      </c>
      <c r="F37" s="69">
        <v>176</v>
      </c>
      <c r="G37" s="69">
        <v>6</v>
      </c>
      <c r="H37" s="70">
        <v>1441</v>
      </c>
      <c r="I37" s="71">
        <v>33.9</v>
      </c>
      <c r="J37" s="31">
        <f>(H37*10/(F37*G37))</f>
        <v>13.645833333333334</v>
      </c>
      <c r="K37" s="32">
        <f>ROUND(J37*(1-((I37-14)/86)),2)</f>
        <v>10.49</v>
      </c>
      <c r="L37" s="33">
        <f>ROUND(J37*(1-((I37-15)/85)),2)</f>
        <v>10.61</v>
      </c>
    </row>
    <row r="38" spans="3:12" ht="15">
      <c r="C38" s="51">
        <v>28</v>
      </c>
      <c r="D38" s="26" t="s">
        <v>54</v>
      </c>
      <c r="E38" s="72">
        <v>82667</v>
      </c>
      <c r="F38" s="69">
        <v>174</v>
      </c>
      <c r="G38" s="69">
        <v>6</v>
      </c>
      <c r="H38" s="70">
        <v>1643</v>
      </c>
      <c r="I38" s="71">
        <v>34.9</v>
      </c>
      <c r="J38" s="31">
        <f>(H38*10/(F38*G38))</f>
        <v>15.737547892720306</v>
      </c>
      <c r="K38" s="32">
        <f>ROUND(J38*(1-((I38-14)/86)),2)</f>
        <v>11.91</v>
      </c>
      <c r="L38" s="33">
        <f>ROUND(J38*(1-((I38-15)/85)),2)</f>
        <v>12.05</v>
      </c>
    </row>
    <row r="39" spans="3:12" ht="15">
      <c r="C39" s="51">
        <v>29</v>
      </c>
      <c r="D39" s="58" t="s">
        <v>55</v>
      </c>
      <c r="E39" s="72">
        <v>82667</v>
      </c>
      <c r="F39" s="69">
        <v>172</v>
      </c>
      <c r="G39" s="69">
        <v>6</v>
      </c>
      <c r="H39" s="70">
        <v>1542</v>
      </c>
      <c r="I39" s="71">
        <v>34.3</v>
      </c>
      <c r="J39" s="31">
        <f>(H39*10/(F39*G39))</f>
        <v>14.94186046511628</v>
      </c>
      <c r="K39" s="32">
        <f>ROUND(J39*(1-((I39-14)/86)),2)</f>
        <v>11.41</v>
      </c>
      <c r="L39" s="33">
        <f>ROUND(J39*(1-((I39-15)/85)),2)</f>
        <v>11.55</v>
      </c>
    </row>
    <row r="40" spans="3:12" ht="15">
      <c r="C40" s="51">
        <v>30</v>
      </c>
      <c r="D40" s="59" t="s">
        <v>56</v>
      </c>
      <c r="E40" s="73">
        <v>80000</v>
      </c>
      <c r="F40" s="74">
        <v>170</v>
      </c>
      <c r="G40" s="74">
        <v>6</v>
      </c>
      <c r="H40" s="75">
        <v>1565</v>
      </c>
      <c r="I40" s="76">
        <v>34.5</v>
      </c>
      <c r="J40" s="31">
        <f>(H40*10/(F40*G40))</f>
        <v>15.343137254901961</v>
      </c>
      <c r="K40" s="32">
        <f>ROUND(J40*(1-((I40-14)/86)),2)</f>
        <v>11.69</v>
      </c>
      <c r="L40" s="33">
        <f>ROUND(J40*(1-((I40-15)/85)),2)</f>
        <v>11.82</v>
      </c>
    </row>
    <row r="41" spans="3:12" ht="15.75" thickBot="1">
      <c r="C41" s="63">
        <v>31</v>
      </c>
      <c r="D41" s="64" t="s">
        <v>57</v>
      </c>
      <c r="E41" s="65"/>
      <c r="F41" s="65"/>
      <c r="G41" s="65"/>
      <c r="H41" s="65"/>
      <c r="I41" s="65"/>
      <c r="J41" s="31"/>
      <c r="K41" s="32"/>
      <c r="L41" s="33"/>
    </row>
    <row r="42" spans="7:12" ht="12.75">
      <c r="G42" s="66" t="s">
        <v>58</v>
      </c>
      <c r="H42" s="66"/>
      <c r="I42" s="67">
        <f>AVERAGE(I13:I41)</f>
        <v>34.62222222222223</v>
      </c>
      <c r="J42" s="67">
        <f>AVERAGE(J13:J41)</f>
        <v>14.591382292466967</v>
      </c>
      <c r="K42" s="67">
        <f>AVERAGE(K13:K41)</f>
        <v>11.094444444444443</v>
      </c>
      <c r="L42" s="67">
        <f>AVERAGE(L13:L41)</f>
        <v>11.224444444444442</v>
      </c>
    </row>
  </sheetData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2" r:id="rId2"/>
  <headerFooter alignWithMargins="0">
    <oddHeader>&amp;C&amp;F</oddHeader>
    <oddFooter>&amp;CStrona &amp;P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32">
    <pageSetUpPr fitToPage="1"/>
  </sheetPr>
  <dimension ref="A4:O42"/>
  <sheetViews>
    <sheetView showGridLines="0" zoomScale="85" zoomScaleNormal="85" workbookViewId="0" topLeftCell="A1">
      <selection activeCell="D49" sqref="D49"/>
    </sheetView>
  </sheetViews>
  <sheetFormatPr defaultColWidth="9.00390625" defaultRowHeight="12.75"/>
  <cols>
    <col min="1" max="2" width="12.25390625" style="0" customWidth="1"/>
    <col min="3" max="3" width="7.25390625" style="1" customWidth="1"/>
    <col min="4" max="4" width="27.62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 thickBot="1"/>
    <row r="9" spans="1:14" ht="15.75">
      <c r="A9" s="6" t="s">
        <v>96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97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22" t="s">
        <v>25</v>
      </c>
    </row>
    <row r="11" spans="1:14" s="24" customFormat="1" ht="15.75">
      <c r="A11" s="23" t="s">
        <v>98</v>
      </c>
      <c r="C11" s="25">
        <v>1</v>
      </c>
      <c r="D11" s="26" t="s">
        <v>26</v>
      </c>
      <c r="E11" s="88"/>
      <c r="F11" s="55"/>
      <c r="G11" s="55"/>
      <c r="H11" s="56"/>
      <c r="I11" s="57"/>
      <c r="J11" s="31"/>
      <c r="K11" s="32"/>
      <c r="L11" s="33"/>
      <c r="M11" s="34"/>
      <c r="N11" s="35">
        <f aca="true" t="shared" si="0" ref="N11:N32">M11*10000/3.75</f>
        <v>0</v>
      </c>
    </row>
    <row r="12" spans="1:14" ht="15.75">
      <c r="A12" s="36"/>
      <c r="C12" s="25">
        <v>2</v>
      </c>
      <c r="D12" s="26" t="s">
        <v>27</v>
      </c>
      <c r="E12" s="89"/>
      <c r="F12" s="55"/>
      <c r="G12" s="55"/>
      <c r="H12" s="56"/>
      <c r="I12" s="57"/>
      <c r="J12" s="31"/>
      <c r="K12" s="32"/>
      <c r="L12" s="33"/>
      <c r="M12" s="41"/>
      <c r="N12" s="42">
        <f t="shared" si="0"/>
        <v>0</v>
      </c>
    </row>
    <row r="13" spans="3:14" ht="15">
      <c r="C13" s="25">
        <v>3</v>
      </c>
      <c r="D13" s="26" t="s">
        <v>28</v>
      </c>
      <c r="E13" s="89"/>
      <c r="F13" s="55"/>
      <c r="G13" s="55"/>
      <c r="H13" s="56"/>
      <c r="I13" s="57"/>
      <c r="J13" s="31"/>
      <c r="K13" s="32"/>
      <c r="L13" s="33"/>
      <c r="M13" s="41"/>
      <c r="N13" s="42">
        <f t="shared" si="0"/>
        <v>0</v>
      </c>
    </row>
    <row r="14" spans="3:14" ht="15">
      <c r="C14" s="43">
        <v>4</v>
      </c>
      <c r="D14" s="26" t="s">
        <v>29</v>
      </c>
      <c r="E14" s="89"/>
      <c r="F14" s="55"/>
      <c r="G14" s="55"/>
      <c r="H14" s="56"/>
      <c r="I14" s="57"/>
      <c r="J14" s="31"/>
      <c r="K14" s="32"/>
      <c r="L14" s="33"/>
      <c r="M14" s="11"/>
      <c r="N14" s="44">
        <f t="shared" si="0"/>
        <v>0</v>
      </c>
    </row>
    <row r="15" spans="3:14" ht="15">
      <c r="C15" s="43">
        <v>5</v>
      </c>
      <c r="D15" s="26" t="s">
        <v>30</v>
      </c>
      <c r="E15" s="89"/>
      <c r="F15" s="55"/>
      <c r="G15" s="55"/>
      <c r="H15" s="56"/>
      <c r="I15" s="57"/>
      <c r="J15" s="31"/>
      <c r="K15" s="32"/>
      <c r="L15" s="33"/>
      <c r="M15" s="11"/>
      <c r="N15" s="44">
        <f t="shared" si="0"/>
        <v>0</v>
      </c>
    </row>
    <row r="16" spans="3:14" ht="15">
      <c r="C16" s="43">
        <v>6</v>
      </c>
      <c r="D16" s="26" t="s">
        <v>31</v>
      </c>
      <c r="E16" s="90"/>
      <c r="F16" s="90"/>
      <c r="G16" s="90"/>
      <c r="H16" s="90"/>
      <c r="I16" s="91"/>
      <c r="J16" s="31"/>
      <c r="K16" s="32"/>
      <c r="L16" s="33"/>
      <c r="M16" s="11"/>
      <c r="N16" s="44">
        <f t="shared" si="0"/>
        <v>0</v>
      </c>
    </row>
    <row r="17" spans="3:14" ht="15">
      <c r="C17" s="43">
        <v>7</v>
      </c>
      <c r="D17" s="26" t="s">
        <v>32</v>
      </c>
      <c r="E17" s="89"/>
      <c r="F17" s="55"/>
      <c r="G17" s="55"/>
      <c r="H17" s="56"/>
      <c r="I17" s="57"/>
      <c r="J17" s="31"/>
      <c r="K17" s="32"/>
      <c r="L17" s="33"/>
      <c r="M17" s="11"/>
      <c r="N17" s="44">
        <f t="shared" si="0"/>
        <v>0</v>
      </c>
    </row>
    <row r="18" spans="3:14" ht="15">
      <c r="C18" s="43">
        <v>8</v>
      </c>
      <c r="D18" s="26" t="s">
        <v>33</v>
      </c>
      <c r="E18" s="50">
        <v>80000</v>
      </c>
      <c r="F18" s="113">
        <v>191</v>
      </c>
      <c r="G18" s="114">
        <v>9</v>
      </c>
      <c r="H18" s="113">
        <v>2540</v>
      </c>
      <c r="I18" s="115">
        <v>34</v>
      </c>
      <c r="J18" s="31">
        <f>(H18*10/(F18*G18))</f>
        <v>14.776032577079697</v>
      </c>
      <c r="K18" s="32">
        <f>ROUND(J18*(1-((I18-14)/86)),2)</f>
        <v>11.34</v>
      </c>
      <c r="L18" s="33">
        <f>ROUND(J18*(1-((I18-15)/85)),2)</f>
        <v>11.47</v>
      </c>
      <c r="M18" s="11"/>
      <c r="N18" s="44">
        <f t="shared" si="0"/>
        <v>0</v>
      </c>
    </row>
    <row r="19" spans="3:14" ht="15">
      <c r="C19" s="43">
        <v>9</v>
      </c>
      <c r="D19" s="26" t="s">
        <v>34</v>
      </c>
      <c r="E19" s="37"/>
      <c r="F19" s="38"/>
      <c r="G19" s="38"/>
      <c r="H19" s="39"/>
      <c r="I19" s="40"/>
      <c r="J19" s="31"/>
      <c r="K19" s="32"/>
      <c r="L19" s="33"/>
      <c r="M19" s="11"/>
      <c r="N19" s="44">
        <f t="shared" si="0"/>
        <v>0</v>
      </c>
    </row>
    <row r="20" spans="3:14" ht="15">
      <c r="C20" s="43">
        <v>10</v>
      </c>
      <c r="D20" s="26" t="s">
        <v>35</v>
      </c>
      <c r="E20" s="37"/>
      <c r="F20" s="38"/>
      <c r="G20" s="38"/>
      <c r="H20" s="39"/>
      <c r="I20" s="40"/>
      <c r="J20" s="31"/>
      <c r="K20" s="32"/>
      <c r="L20" s="33"/>
      <c r="M20" s="11"/>
      <c r="N20" s="44">
        <f t="shared" si="0"/>
        <v>0</v>
      </c>
    </row>
    <row r="21" spans="3:14" ht="15">
      <c r="C21" s="43">
        <v>11</v>
      </c>
      <c r="D21" s="26" t="s">
        <v>36</v>
      </c>
      <c r="E21" s="37"/>
      <c r="F21" s="38"/>
      <c r="G21" s="38"/>
      <c r="H21" s="39"/>
      <c r="I21" s="40"/>
      <c r="J21" s="31"/>
      <c r="K21" s="32"/>
      <c r="L21" s="33"/>
      <c r="M21" s="11"/>
      <c r="N21" s="44">
        <f t="shared" si="0"/>
        <v>0</v>
      </c>
    </row>
    <row r="22" spans="3:14" ht="15">
      <c r="C22" s="43">
        <v>12</v>
      </c>
      <c r="D22" s="26" t="s">
        <v>37</v>
      </c>
      <c r="E22" s="50"/>
      <c r="F22" s="38"/>
      <c r="G22" s="38"/>
      <c r="H22" s="39"/>
      <c r="I22" s="40"/>
      <c r="J22" s="31"/>
      <c r="K22" s="32"/>
      <c r="L22" s="33"/>
      <c r="M22" s="11"/>
      <c r="N22" s="44">
        <f t="shared" si="0"/>
        <v>0</v>
      </c>
    </row>
    <row r="23" spans="3:14" ht="15">
      <c r="C23" s="43">
        <v>13</v>
      </c>
      <c r="D23" s="26" t="s">
        <v>38</v>
      </c>
      <c r="E23" s="37"/>
      <c r="F23" s="38"/>
      <c r="G23" s="38"/>
      <c r="H23" s="39"/>
      <c r="I23" s="40"/>
      <c r="J23" s="31"/>
      <c r="K23" s="32"/>
      <c r="L23" s="33"/>
      <c r="M23" s="11"/>
      <c r="N23" s="44">
        <f t="shared" si="0"/>
        <v>0</v>
      </c>
    </row>
    <row r="24" spans="3:14" ht="15">
      <c r="C24" s="43">
        <v>14</v>
      </c>
      <c r="D24" s="26" t="s">
        <v>39</v>
      </c>
      <c r="E24" s="37"/>
      <c r="F24" s="38"/>
      <c r="G24" s="38"/>
      <c r="H24" s="39"/>
      <c r="I24" s="40"/>
      <c r="J24" s="31"/>
      <c r="K24" s="32"/>
      <c r="L24" s="33"/>
      <c r="M24" s="11"/>
      <c r="N24" s="44">
        <f t="shared" si="0"/>
        <v>0</v>
      </c>
    </row>
    <row r="25" spans="3:14" ht="15">
      <c r="C25" s="43">
        <v>15</v>
      </c>
      <c r="D25" s="26" t="s">
        <v>40</v>
      </c>
      <c r="E25" s="50">
        <v>80000</v>
      </c>
      <c r="F25" s="113">
        <v>191</v>
      </c>
      <c r="G25" s="114">
        <v>9</v>
      </c>
      <c r="H25" s="116">
        <v>2474</v>
      </c>
      <c r="I25" s="117">
        <v>37</v>
      </c>
      <c r="J25" s="31">
        <f>(H25*10/(F25*G25))</f>
        <v>14.392088423502036</v>
      </c>
      <c r="K25" s="32">
        <f>ROUND(J25*(1-((I25-14)/86)),2)</f>
        <v>10.54</v>
      </c>
      <c r="L25" s="33">
        <f>ROUND(J25*(1-((I25-15)/85)),2)</f>
        <v>10.67</v>
      </c>
      <c r="M25" s="11"/>
      <c r="N25" s="44">
        <f t="shared" si="0"/>
        <v>0</v>
      </c>
    </row>
    <row r="26" spans="3:14" ht="15">
      <c r="C26" s="43">
        <v>16</v>
      </c>
      <c r="D26" s="26" t="s">
        <v>41</v>
      </c>
      <c r="E26" s="50">
        <v>80000</v>
      </c>
      <c r="F26" s="113">
        <v>191</v>
      </c>
      <c r="G26" s="114">
        <v>9</v>
      </c>
      <c r="H26" s="118">
        <v>2862</v>
      </c>
      <c r="I26" s="119">
        <v>38</v>
      </c>
      <c r="J26" s="31">
        <f>(H26*10/(F26*G26))</f>
        <v>16.649214659685864</v>
      </c>
      <c r="K26" s="32">
        <f>ROUND(J26*(1-((I26-14)/86)),2)</f>
        <v>12</v>
      </c>
      <c r="L26" s="33">
        <f>ROUND(J26*(1-((I26-15)/85)),2)</f>
        <v>12.14</v>
      </c>
      <c r="M26" s="11"/>
      <c r="N26" s="44">
        <f t="shared" si="0"/>
        <v>0</v>
      </c>
    </row>
    <row r="27" spans="3:14" ht="15">
      <c r="C27" s="43">
        <v>17</v>
      </c>
      <c r="D27" s="26" t="s">
        <v>42</v>
      </c>
      <c r="E27" s="37"/>
      <c r="F27" s="38"/>
      <c r="G27" s="38"/>
      <c r="H27" s="39"/>
      <c r="I27" s="40"/>
      <c r="J27" s="31"/>
      <c r="K27" s="32"/>
      <c r="L27" s="33"/>
      <c r="M27" s="11"/>
      <c r="N27" s="44">
        <f t="shared" si="0"/>
        <v>0</v>
      </c>
    </row>
    <row r="28" spans="3:14" ht="15">
      <c r="C28" s="43">
        <v>18</v>
      </c>
      <c r="D28" s="26" t="s">
        <v>43</v>
      </c>
      <c r="E28" s="50">
        <v>80000</v>
      </c>
      <c r="F28" s="113">
        <v>191</v>
      </c>
      <c r="G28" s="114">
        <v>9</v>
      </c>
      <c r="H28" s="114">
        <v>3193</v>
      </c>
      <c r="I28" s="120">
        <v>39</v>
      </c>
      <c r="J28" s="31">
        <f>(H28*10/(F28*G28))</f>
        <v>18.57475276323444</v>
      </c>
      <c r="K28" s="32">
        <f>ROUND(J28*(1-((I28-14)/86)),2)</f>
        <v>13.18</v>
      </c>
      <c r="L28" s="33">
        <f>ROUND(J28*(1-((I28-15)/85)),2)</f>
        <v>13.33</v>
      </c>
      <c r="M28" s="11"/>
      <c r="N28" s="44">
        <f t="shared" si="0"/>
        <v>0</v>
      </c>
    </row>
    <row r="29" spans="3:14" ht="15">
      <c r="C29" s="43">
        <v>19</v>
      </c>
      <c r="D29" s="26" t="s">
        <v>44</v>
      </c>
      <c r="E29" s="50">
        <v>80000</v>
      </c>
      <c r="F29" s="113">
        <v>191</v>
      </c>
      <c r="G29" s="114">
        <v>9</v>
      </c>
      <c r="H29" s="114">
        <v>2996</v>
      </c>
      <c r="I29" s="120">
        <v>38</v>
      </c>
      <c r="J29" s="31">
        <f>(H29*10/(F29*G29))</f>
        <v>17.42873763816172</v>
      </c>
      <c r="K29" s="32">
        <f>ROUND(J29*(1-((I29-14)/86)),2)</f>
        <v>12.56</v>
      </c>
      <c r="L29" s="33">
        <f>ROUND(J29*(1-((I29-15)/85)),2)</f>
        <v>12.71</v>
      </c>
      <c r="M29" s="11"/>
      <c r="N29" s="44">
        <f t="shared" si="0"/>
        <v>0</v>
      </c>
    </row>
    <row r="30" spans="3:15" ht="15">
      <c r="C30" s="43">
        <v>20</v>
      </c>
      <c r="D30" s="26" t="s">
        <v>45</v>
      </c>
      <c r="E30" s="37"/>
      <c r="F30" s="38"/>
      <c r="G30" s="38"/>
      <c r="H30" s="39"/>
      <c r="I30" s="40"/>
      <c r="J30" s="31"/>
      <c r="K30" s="32"/>
      <c r="L30" s="33"/>
      <c r="M30" s="11"/>
      <c r="N30" s="44">
        <f t="shared" si="0"/>
        <v>0</v>
      </c>
      <c r="O30" t="s">
        <v>46</v>
      </c>
    </row>
    <row r="31" spans="3:14" ht="15">
      <c r="C31" s="43">
        <v>21</v>
      </c>
      <c r="D31" s="26" t="s">
        <v>47</v>
      </c>
      <c r="E31" s="37"/>
      <c r="F31" s="38"/>
      <c r="G31" s="38"/>
      <c r="H31" s="39"/>
      <c r="I31" s="40"/>
      <c r="J31" s="31"/>
      <c r="K31" s="32"/>
      <c r="L31" s="33"/>
      <c r="M31" s="11"/>
      <c r="N31" s="44">
        <f t="shared" si="0"/>
        <v>0</v>
      </c>
    </row>
    <row r="32" spans="3:14" ht="15">
      <c r="C32" s="43">
        <v>22</v>
      </c>
      <c r="D32" s="26" t="s">
        <v>48</v>
      </c>
      <c r="E32" s="50">
        <v>80000</v>
      </c>
      <c r="F32" s="113">
        <v>191</v>
      </c>
      <c r="G32" s="114">
        <v>7.5</v>
      </c>
      <c r="H32" s="114">
        <v>2173</v>
      </c>
      <c r="I32" s="120">
        <v>34</v>
      </c>
      <c r="J32" s="31">
        <f>(H32*10/(F32*G32))</f>
        <v>15.169284467713787</v>
      </c>
      <c r="K32" s="32">
        <f>ROUND(J32*(1-((I32-14)/86)),2)</f>
        <v>11.64</v>
      </c>
      <c r="L32" s="33">
        <f>ROUND(J32*(1-((I32-15)/85)),2)</f>
        <v>11.78</v>
      </c>
      <c r="M32" s="11"/>
      <c r="N32" s="44">
        <f t="shared" si="0"/>
        <v>0</v>
      </c>
    </row>
    <row r="33" spans="3:12" ht="15">
      <c r="C33" s="51">
        <v>23</v>
      </c>
      <c r="D33" s="26" t="s">
        <v>49</v>
      </c>
      <c r="E33" s="37"/>
      <c r="F33" s="38"/>
      <c r="G33" s="38"/>
      <c r="H33" s="39"/>
      <c r="I33" s="40"/>
      <c r="J33" s="31"/>
      <c r="K33" s="32"/>
      <c r="L33" s="33"/>
    </row>
    <row r="34" spans="3:12" ht="15">
      <c r="C34" s="51">
        <v>24</v>
      </c>
      <c r="D34" s="26" t="s">
        <v>50</v>
      </c>
      <c r="E34" s="52"/>
      <c r="F34" s="38"/>
      <c r="G34" s="38"/>
      <c r="H34" s="39"/>
      <c r="I34" s="40"/>
      <c r="J34" s="31"/>
      <c r="K34" s="32"/>
      <c r="L34" s="33"/>
    </row>
    <row r="35" spans="3:12" ht="15">
      <c r="C35" s="51">
        <v>25</v>
      </c>
      <c r="D35" s="26" t="s">
        <v>51</v>
      </c>
      <c r="E35" s="53"/>
      <c r="F35" s="38"/>
      <c r="G35" s="38"/>
      <c r="H35" s="39"/>
      <c r="I35" s="40"/>
      <c r="J35" s="31"/>
      <c r="K35" s="32"/>
      <c r="L35" s="33"/>
    </row>
    <row r="36" spans="3:12" ht="15">
      <c r="C36" s="51">
        <v>26</v>
      </c>
      <c r="D36" s="26" t="s">
        <v>52</v>
      </c>
      <c r="E36" s="50"/>
      <c r="F36" s="38"/>
      <c r="G36" s="38"/>
      <c r="H36" s="39"/>
      <c r="I36" s="40"/>
      <c r="J36" s="31"/>
      <c r="K36" s="32"/>
      <c r="L36" s="33"/>
    </row>
    <row r="37" spans="3:12" ht="15">
      <c r="C37" s="51">
        <v>27</v>
      </c>
      <c r="D37" s="26" t="s">
        <v>53</v>
      </c>
      <c r="E37" s="54"/>
      <c r="F37" s="55"/>
      <c r="G37" s="55"/>
      <c r="H37" s="56"/>
      <c r="I37" s="57"/>
      <c r="J37" s="31"/>
      <c r="K37" s="32"/>
      <c r="L37" s="33"/>
    </row>
    <row r="38" spans="3:12" ht="15">
      <c r="C38" s="51">
        <v>28</v>
      </c>
      <c r="D38" s="26" t="s">
        <v>54</v>
      </c>
      <c r="E38" s="54"/>
      <c r="F38" s="55"/>
      <c r="G38" s="55"/>
      <c r="H38" s="56"/>
      <c r="I38" s="57"/>
      <c r="J38" s="31"/>
      <c r="K38" s="32"/>
      <c r="L38" s="33"/>
    </row>
    <row r="39" spans="3:12" ht="15">
      <c r="C39" s="51">
        <v>29</v>
      </c>
      <c r="D39" s="58" t="s">
        <v>55</v>
      </c>
      <c r="E39" s="54"/>
      <c r="F39" s="55"/>
      <c r="G39" s="55"/>
      <c r="H39" s="56"/>
      <c r="I39" s="57"/>
      <c r="J39" s="31"/>
      <c r="K39" s="32"/>
      <c r="L39" s="33"/>
    </row>
    <row r="40" spans="3:12" ht="15">
      <c r="C40" s="51">
        <v>30</v>
      </c>
      <c r="D40" s="59" t="s">
        <v>56</v>
      </c>
      <c r="E40" s="60"/>
      <c r="F40" s="60"/>
      <c r="G40" s="61"/>
      <c r="H40" s="61"/>
      <c r="I40" s="62"/>
      <c r="J40" s="31"/>
      <c r="K40" s="32"/>
      <c r="L40" s="33"/>
    </row>
    <row r="41" spans="3:12" ht="15.75" thickBot="1">
      <c r="C41" s="63">
        <v>31</v>
      </c>
      <c r="D41" s="64" t="s">
        <v>57</v>
      </c>
      <c r="E41" s="65"/>
      <c r="F41" s="65"/>
      <c r="G41" s="65"/>
      <c r="H41" s="65"/>
      <c r="I41" s="65"/>
      <c r="J41" s="92"/>
      <c r="K41" s="93"/>
      <c r="L41" s="94"/>
    </row>
    <row r="42" spans="7:12" ht="12.75">
      <c r="G42" s="66" t="s">
        <v>58</v>
      </c>
      <c r="H42" s="66"/>
      <c r="I42" s="67">
        <f>AVERAGE(I13:I41)</f>
        <v>36.666666666666664</v>
      </c>
      <c r="J42" s="67">
        <f>AVERAGE(J13:J41)</f>
        <v>16.165018421562923</v>
      </c>
      <c r="K42" s="67">
        <f>AVERAGE(K13:K41)</f>
        <v>11.876666666666665</v>
      </c>
      <c r="L42" s="67">
        <f>AVERAGE(L13:L41)</f>
        <v>12.016666666666666</v>
      </c>
    </row>
  </sheetData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2" r:id="rId2"/>
  <headerFooter alignWithMargins="0">
    <oddHeader>&amp;C&amp;F</oddHeader>
    <oddFooter>&amp;CStrona &amp;P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99">
    <pageSetUpPr fitToPage="1"/>
  </sheetPr>
  <dimension ref="A4:O42"/>
  <sheetViews>
    <sheetView showGridLines="0" zoomScale="85" zoomScaleNormal="85" workbookViewId="0" topLeftCell="A1">
      <selection activeCell="D49" sqref="D49"/>
    </sheetView>
  </sheetViews>
  <sheetFormatPr defaultColWidth="9.00390625" defaultRowHeight="12.75"/>
  <cols>
    <col min="1" max="2" width="12.25390625" style="0" customWidth="1"/>
    <col min="3" max="3" width="7.25390625" style="1" customWidth="1"/>
    <col min="4" max="4" width="27.62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 thickBot="1"/>
    <row r="9" spans="1:14" ht="15.75">
      <c r="A9" s="6" t="s">
        <v>99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7.25" customHeight="1" thickBot="1">
      <c r="A10" s="6" t="s">
        <v>100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22" t="s">
        <v>25</v>
      </c>
    </row>
    <row r="11" spans="1:14" s="24" customFormat="1" ht="15.75">
      <c r="A11" s="23" t="s">
        <v>101</v>
      </c>
      <c r="C11" s="25">
        <v>1</v>
      </c>
      <c r="D11" s="26" t="s">
        <v>26</v>
      </c>
      <c r="E11" s="88"/>
      <c r="F11" s="55"/>
      <c r="G11" s="55"/>
      <c r="H11" s="56"/>
      <c r="I11" s="57"/>
      <c r="J11" s="31"/>
      <c r="K11" s="32"/>
      <c r="L11" s="33"/>
      <c r="M11" s="34"/>
      <c r="N11" s="35">
        <f aca="true" t="shared" si="0" ref="N11:N32">M11*10000/3.75</f>
        <v>0</v>
      </c>
    </row>
    <row r="12" spans="1:14" ht="15.75">
      <c r="A12" s="36"/>
      <c r="C12" s="25">
        <v>2</v>
      </c>
      <c r="D12" s="26" t="s">
        <v>27</v>
      </c>
      <c r="E12" s="89"/>
      <c r="F12" s="55"/>
      <c r="G12" s="55"/>
      <c r="H12" s="56"/>
      <c r="I12" s="57"/>
      <c r="J12" s="31"/>
      <c r="K12" s="32"/>
      <c r="L12" s="33"/>
      <c r="M12" s="41"/>
      <c r="N12" s="42">
        <f t="shared" si="0"/>
        <v>0</v>
      </c>
    </row>
    <row r="13" spans="3:14" ht="15">
      <c r="C13" s="25">
        <v>3</v>
      </c>
      <c r="D13" s="26" t="s">
        <v>28</v>
      </c>
      <c r="E13" s="89"/>
      <c r="F13" s="55"/>
      <c r="G13" s="55"/>
      <c r="H13" s="56"/>
      <c r="I13" s="57"/>
      <c r="J13" s="31"/>
      <c r="K13" s="32"/>
      <c r="L13" s="33"/>
      <c r="M13" s="41"/>
      <c r="N13" s="42">
        <f t="shared" si="0"/>
        <v>0</v>
      </c>
    </row>
    <row r="14" spans="3:14" ht="15">
      <c r="C14" s="43">
        <v>4</v>
      </c>
      <c r="D14" s="26" t="s">
        <v>29</v>
      </c>
      <c r="E14" s="89"/>
      <c r="F14" s="55"/>
      <c r="G14" s="55"/>
      <c r="H14" s="56"/>
      <c r="I14" s="57"/>
      <c r="J14" s="31"/>
      <c r="K14" s="32"/>
      <c r="L14" s="33"/>
      <c r="M14" s="11"/>
      <c r="N14" s="44">
        <f t="shared" si="0"/>
        <v>0</v>
      </c>
    </row>
    <row r="15" spans="3:14" ht="15">
      <c r="C15" s="43">
        <v>5</v>
      </c>
      <c r="D15" s="26" t="s">
        <v>30</v>
      </c>
      <c r="E15" s="89"/>
      <c r="F15" s="55"/>
      <c r="G15" s="55"/>
      <c r="H15" s="56"/>
      <c r="I15" s="57"/>
      <c r="J15" s="31"/>
      <c r="K15" s="32"/>
      <c r="L15" s="33"/>
      <c r="M15" s="11"/>
      <c r="N15" s="44">
        <f t="shared" si="0"/>
        <v>0</v>
      </c>
    </row>
    <row r="16" spans="3:14" ht="15">
      <c r="C16" s="43">
        <v>6</v>
      </c>
      <c r="D16" s="26" t="s">
        <v>31</v>
      </c>
      <c r="E16" s="90"/>
      <c r="F16" s="90"/>
      <c r="G16" s="90"/>
      <c r="H16" s="90"/>
      <c r="I16" s="91"/>
      <c r="J16" s="31"/>
      <c r="K16" s="32"/>
      <c r="L16" s="33"/>
      <c r="M16" s="11"/>
      <c r="N16" s="44">
        <f t="shared" si="0"/>
        <v>0</v>
      </c>
    </row>
    <row r="17" spans="3:14" ht="15">
      <c r="C17" s="43">
        <v>7</v>
      </c>
      <c r="D17" s="26" t="s">
        <v>32</v>
      </c>
      <c r="E17" s="89"/>
      <c r="F17" s="55"/>
      <c r="G17" s="55"/>
      <c r="H17" s="56"/>
      <c r="I17" s="57"/>
      <c r="J17" s="31"/>
      <c r="K17" s="32"/>
      <c r="L17" s="33"/>
      <c r="M17" s="11"/>
      <c r="N17" s="44">
        <f t="shared" si="0"/>
        <v>0</v>
      </c>
    </row>
    <row r="18" spans="3:14" ht="15">
      <c r="C18" s="43">
        <v>8</v>
      </c>
      <c r="D18" s="26" t="s">
        <v>33</v>
      </c>
      <c r="E18" s="50"/>
      <c r="F18" s="38"/>
      <c r="G18" s="38"/>
      <c r="H18" s="39"/>
      <c r="I18" s="40"/>
      <c r="J18" s="31"/>
      <c r="K18" s="32"/>
      <c r="L18" s="33"/>
      <c r="M18" s="11"/>
      <c r="N18" s="44">
        <f t="shared" si="0"/>
        <v>0</v>
      </c>
    </row>
    <row r="19" spans="3:14" ht="15">
      <c r="C19" s="43">
        <v>9</v>
      </c>
      <c r="D19" s="26" t="s">
        <v>34</v>
      </c>
      <c r="E19" s="121">
        <v>80000</v>
      </c>
      <c r="F19" s="121">
        <v>146</v>
      </c>
      <c r="G19" s="121">
        <v>6</v>
      </c>
      <c r="H19" s="121">
        <v>782</v>
      </c>
      <c r="I19" s="122">
        <v>21.2</v>
      </c>
      <c r="J19" s="31">
        <f>(H19*10/(F19*G19))</f>
        <v>8.926940639269406</v>
      </c>
      <c r="K19" s="32">
        <f>ROUND(J19*(1-((I19-14)/86)),2)</f>
        <v>8.18</v>
      </c>
      <c r="L19" s="33">
        <f>ROUND(J19*(1-((I19-15)/85)),2)</f>
        <v>8.28</v>
      </c>
      <c r="M19" s="11"/>
      <c r="N19" s="44">
        <f t="shared" si="0"/>
        <v>0</v>
      </c>
    </row>
    <row r="20" spans="3:14" ht="15">
      <c r="C20" s="43">
        <v>10</v>
      </c>
      <c r="D20" s="26" t="s">
        <v>35</v>
      </c>
      <c r="E20" s="123"/>
      <c r="F20" s="124"/>
      <c r="G20" s="124"/>
      <c r="H20" s="125"/>
      <c r="I20" s="126"/>
      <c r="J20" s="31"/>
      <c r="K20" s="32"/>
      <c r="L20" s="33"/>
      <c r="M20" s="11"/>
      <c r="N20" s="44">
        <f t="shared" si="0"/>
        <v>0</v>
      </c>
    </row>
    <row r="21" spans="3:14" ht="15">
      <c r="C21" s="43">
        <v>11</v>
      </c>
      <c r="D21" s="26" t="s">
        <v>36</v>
      </c>
      <c r="E21" s="123"/>
      <c r="F21" s="124"/>
      <c r="G21" s="124"/>
      <c r="H21" s="125"/>
      <c r="I21" s="126"/>
      <c r="J21" s="31"/>
      <c r="K21" s="32"/>
      <c r="L21" s="33"/>
      <c r="M21" s="11"/>
      <c r="N21" s="44">
        <f t="shared" si="0"/>
        <v>0</v>
      </c>
    </row>
    <row r="22" spans="3:14" ht="15">
      <c r="C22" s="43">
        <v>12</v>
      </c>
      <c r="D22" s="26" t="s">
        <v>37</v>
      </c>
      <c r="E22" s="127"/>
      <c r="F22" s="124"/>
      <c r="G22" s="124"/>
      <c r="H22" s="125"/>
      <c r="I22" s="126"/>
      <c r="J22" s="31"/>
      <c r="K22" s="32"/>
      <c r="L22" s="33"/>
      <c r="M22" s="11"/>
      <c r="N22" s="44">
        <f t="shared" si="0"/>
        <v>0</v>
      </c>
    </row>
    <row r="23" spans="3:14" ht="15">
      <c r="C23" s="43">
        <v>13</v>
      </c>
      <c r="D23" s="26" t="s">
        <v>38</v>
      </c>
      <c r="E23" s="123"/>
      <c r="F23" s="124"/>
      <c r="G23" s="124"/>
      <c r="H23" s="125"/>
      <c r="I23" s="126"/>
      <c r="J23" s="31"/>
      <c r="K23" s="32"/>
      <c r="L23" s="33"/>
      <c r="M23" s="11"/>
      <c r="N23" s="44">
        <f t="shared" si="0"/>
        <v>0</v>
      </c>
    </row>
    <row r="24" spans="3:14" ht="15">
      <c r="C24" s="43">
        <v>14</v>
      </c>
      <c r="D24" s="26" t="s">
        <v>39</v>
      </c>
      <c r="E24" s="123"/>
      <c r="F24" s="124"/>
      <c r="G24" s="124"/>
      <c r="H24" s="125"/>
      <c r="I24" s="126"/>
      <c r="J24" s="31"/>
      <c r="K24" s="32"/>
      <c r="L24" s="33"/>
      <c r="M24" s="11"/>
      <c r="N24" s="44">
        <f t="shared" si="0"/>
        <v>0</v>
      </c>
    </row>
    <row r="25" spans="3:14" ht="15">
      <c r="C25" s="43">
        <v>15</v>
      </c>
      <c r="D25" s="26" t="s">
        <v>40</v>
      </c>
      <c r="E25" s="121">
        <v>80000</v>
      </c>
      <c r="F25" s="121">
        <v>147</v>
      </c>
      <c r="G25" s="121">
        <v>6</v>
      </c>
      <c r="H25" s="121">
        <v>935</v>
      </c>
      <c r="I25" s="122">
        <v>31.5</v>
      </c>
      <c r="J25" s="31">
        <f>(H25*10/(F25*G25))</f>
        <v>10.600907029478458</v>
      </c>
      <c r="K25" s="32">
        <f>ROUND(J25*(1-((I25-14)/86)),2)</f>
        <v>8.44</v>
      </c>
      <c r="L25" s="33">
        <f>ROUND(J25*(1-((I25-15)/85)),2)</f>
        <v>8.54</v>
      </c>
      <c r="M25" s="11"/>
      <c r="N25" s="44">
        <f t="shared" si="0"/>
        <v>0</v>
      </c>
    </row>
    <row r="26" spans="3:14" ht="15">
      <c r="C26" s="43">
        <v>16</v>
      </c>
      <c r="D26" s="26" t="s">
        <v>41</v>
      </c>
      <c r="E26" s="128">
        <v>80000</v>
      </c>
      <c r="F26" s="128">
        <v>144</v>
      </c>
      <c r="G26" s="128">
        <v>6</v>
      </c>
      <c r="H26" s="128">
        <v>799</v>
      </c>
      <c r="I26" s="129">
        <v>21.7</v>
      </c>
      <c r="J26" s="31">
        <f>(H26*10/(F26*G26))</f>
        <v>9.247685185185185</v>
      </c>
      <c r="K26" s="32">
        <f>ROUND(J26*(1-((I26-14)/86)),2)</f>
        <v>8.42</v>
      </c>
      <c r="L26" s="33">
        <f>ROUND(J26*(1-((I26-15)/85)),2)</f>
        <v>8.52</v>
      </c>
      <c r="M26" s="11"/>
      <c r="N26" s="44">
        <f t="shared" si="0"/>
        <v>0</v>
      </c>
    </row>
    <row r="27" spans="3:14" ht="15">
      <c r="C27" s="43">
        <v>17</v>
      </c>
      <c r="D27" s="26" t="s">
        <v>42</v>
      </c>
      <c r="E27" s="123"/>
      <c r="F27" s="124"/>
      <c r="G27" s="124"/>
      <c r="H27" s="125"/>
      <c r="I27" s="126"/>
      <c r="J27" s="31"/>
      <c r="K27" s="32"/>
      <c r="L27" s="33"/>
      <c r="M27" s="11"/>
      <c r="N27" s="44">
        <f t="shared" si="0"/>
        <v>0</v>
      </c>
    </row>
    <row r="28" spans="3:14" ht="15">
      <c r="C28" s="43">
        <v>18</v>
      </c>
      <c r="D28" s="26" t="s">
        <v>43</v>
      </c>
      <c r="E28" s="128">
        <v>80000</v>
      </c>
      <c r="F28" s="128">
        <v>147</v>
      </c>
      <c r="G28" s="128">
        <v>6</v>
      </c>
      <c r="H28" s="128">
        <v>1050</v>
      </c>
      <c r="I28" s="128">
        <v>30</v>
      </c>
      <c r="J28" s="31">
        <f>(H28*10/(F28*G28))</f>
        <v>11.904761904761905</v>
      </c>
      <c r="K28" s="32">
        <f>ROUND(J28*(1-((I28-14)/86)),2)</f>
        <v>9.69</v>
      </c>
      <c r="L28" s="33">
        <f>ROUND(J28*(1-((I28-15)/85)),2)</f>
        <v>9.8</v>
      </c>
      <c r="M28" s="11"/>
      <c r="N28" s="44">
        <f t="shared" si="0"/>
        <v>0</v>
      </c>
    </row>
    <row r="29" spans="3:14" ht="15">
      <c r="C29" s="43">
        <v>19</v>
      </c>
      <c r="D29" s="26" t="s">
        <v>44</v>
      </c>
      <c r="E29" s="128">
        <v>80000</v>
      </c>
      <c r="F29" s="128">
        <v>142</v>
      </c>
      <c r="G29" s="128">
        <v>6</v>
      </c>
      <c r="H29" s="128">
        <v>793</v>
      </c>
      <c r="I29" s="128">
        <v>28.9</v>
      </c>
      <c r="J29" s="31">
        <f>(H29*10/(F29*G29))</f>
        <v>9.307511737089202</v>
      </c>
      <c r="K29" s="32">
        <f>ROUND(J29*(1-((I29-14)/86)),2)</f>
        <v>7.69</v>
      </c>
      <c r="L29" s="33">
        <f>ROUND(J29*(1-((I29-15)/85)),2)</f>
        <v>7.79</v>
      </c>
      <c r="M29" s="11"/>
      <c r="N29" s="44">
        <f t="shared" si="0"/>
        <v>0</v>
      </c>
    </row>
    <row r="30" spans="3:15" ht="15">
      <c r="C30" s="43">
        <v>20</v>
      </c>
      <c r="D30" s="26" t="s">
        <v>45</v>
      </c>
      <c r="E30" s="128">
        <v>80000</v>
      </c>
      <c r="F30" s="128">
        <v>146</v>
      </c>
      <c r="G30" s="128">
        <v>6</v>
      </c>
      <c r="H30" s="128">
        <v>826</v>
      </c>
      <c r="I30" s="129">
        <v>23.7</v>
      </c>
      <c r="J30" s="31">
        <f>(H30*10/(F30*G30))</f>
        <v>9.429223744292237</v>
      </c>
      <c r="K30" s="32">
        <f>ROUND(J30*(1-((I30-14)/86)),2)</f>
        <v>8.37</v>
      </c>
      <c r="L30" s="33">
        <f>ROUND(J30*(1-((I30-15)/85)),2)</f>
        <v>8.46</v>
      </c>
      <c r="M30" s="11"/>
      <c r="N30" s="44">
        <f t="shared" si="0"/>
        <v>0</v>
      </c>
      <c r="O30" t="s">
        <v>46</v>
      </c>
    </row>
    <row r="31" spans="3:14" ht="15">
      <c r="C31" s="43">
        <v>21</v>
      </c>
      <c r="D31" s="26" t="s">
        <v>47</v>
      </c>
      <c r="E31" s="123"/>
      <c r="F31" s="124"/>
      <c r="G31" s="124"/>
      <c r="H31" s="125"/>
      <c r="I31" s="126"/>
      <c r="J31" s="31"/>
      <c r="K31" s="32"/>
      <c r="L31" s="33"/>
      <c r="M31" s="11"/>
      <c r="N31" s="44">
        <f t="shared" si="0"/>
        <v>0</v>
      </c>
    </row>
    <row r="32" spans="3:14" ht="15">
      <c r="C32" s="43">
        <v>22</v>
      </c>
      <c r="D32" s="26" t="s">
        <v>48</v>
      </c>
      <c r="E32" s="121">
        <v>80000</v>
      </c>
      <c r="F32" s="121">
        <v>144</v>
      </c>
      <c r="G32" s="121">
        <v>6</v>
      </c>
      <c r="H32" s="121">
        <v>825</v>
      </c>
      <c r="I32" s="122">
        <v>24</v>
      </c>
      <c r="J32" s="31">
        <f>(H32*10/(F32*G32))</f>
        <v>9.54861111111111</v>
      </c>
      <c r="K32" s="32">
        <f>ROUND(J32*(1-((I32-14)/86)),2)</f>
        <v>8.44</v>
      </c>
      <c r="L32" s="33">
        <f>ROUND(J32*(1-((I32-15)/85)),2)</f>
        <v>8.54</v>
      </c>
      <c r="M32" s="11"/>
      <c r="N32" s="44">
        <f t="shared" si="0"/>
        <v>0</v>
      </c>
    </row>
    <row r="33" spans="3:12" ht="15">
      <c r="C33" s="51">
        <v>23</v>
      </c>
      <c r="D33" s="26" t="s">
        <v>49</v>
      </c>
      <c r="E33" s="123"/>
      <c r="F33" s="124"/>
      <c r="G33" s="124"/>
      <c r="H33" s="125"/>
      <c r="I33" s="126"/>
      <c r="J33" s="31"/>
      <c r="K33" s="32"/>
      <c r="L33" s="33"/>
    </row>
    <row r="34" spans="3:12" ht="15">
      <c r="C34" s="51">
        <v>24</v>
      </c>
      <c r="D34" s="26" t="s">
        <v>50</v>
      </c>
      <c r="E34" s="130"/>
      <c r="F34" s="124"/>
      <c r="G34" s="124"/>
      <c r="H34" s="125"/>
      <c r="I34" s="126"/>
      <c r="J34" s="31"/>
      <c r="K34" s="32"/>
      <c r="L34" s="33"/>
    </row>
    <row r="35" spans="3:12" ht="15">
      <c r="C35" s="51">
        <v>25</v>
      </c>
      <c r="D35" s="26" t="s">
        <v>51</v>
      </c>
      <c r="E35" s="128">
        <v>80000</v>
      </c>
      <c r="F35" s="128">
        <v>143</v>
      </c>
      <c r="G35" s="128">
        <v>6</v>
      </c>
      <c r="H35" s="128">
        <v>775</v>
      </c>
      <c r="I35" s="129">
        <v>21.5</v>
      </c>
      <c r="J35" s="31">
        <f>(H35*10/(F35*G35))</f>
        <v>9.032634032634032</v>
      </c>
      <c r="K35" s="32">
        <f>ROUND(J35*(1-((I35-14)/86)),2)</f>
        <v>8.24</v>
      </c>
      <c r="L35" s="33">
        <f>ROUND(J35*(1-((I35-15)/85)),2)</f>
        <v>8.34</v>
      </c>
    </row>
    <row r="36" spans="3:12" ht="15">
      <c r="C36" s="51">
        <v>26</v>
      </c>
      <c r="D36" s="26" t="s">
        <v>52</v>
      </c>
      <c r="E36" s="127"/>
      <c r="F36" s="124"/>
      <c r="G36" s="124"/>
      <c r="H36" s="125"/>
      <c r="I36" s="126"/>
      <c r="J36" s="31"/>
      <c r="K36" s="32"/>
      <c r="L36" s="33"/>
    </row>
    <row r="37" spans="3:12" ht="15">
      <c r="C37" s="51">
        <v>27</v>
      </c>
      <c r="D37" s="26" t="s">
        <v>53</v>
      </c>
      <c r="E37" s="127"/>
      <c r="F37" s="124"/>
      <c r="G37" s="124"/>
      <c r="H37" s="125"/>
      <c r="I37" s="131"/>
      <c r="J37" s="31"/>
      <c r="K37" s="32"/>
      <c r="L37" s="33"/>
    </row>
    <row r="38" spans="3:12" ht="15">
      <c r="C38" s="51">
        <v>28</v>
      </c>
      <c r="D38" s="26" t="s">
        <v>54</v>
      </c>
      <c r="E38" s="127"/>
      <c r="F38" s="124"/>
      <c r="G38" s="124"/>
      <c r="H38" s="125"/>
      <c r="I38" s="131"/>
      <c r="J38" s="31"/>
      <c r="K38" s="32"/>
      <c r="L38" s="33"/>
    </row>
    <row r="39" spans="3:12" ht="15">
      <c r="C39" s="51">
        <v>29</v>
      </c>
      <c r="D39" s="58" t="s">
        <v>55</v>
      </c>
      <c r="E39" s="128">
        <v>80000</v>
      </c>
      <c r="F39" s="128">
        <v>143</v>
      </c>
      <c r="G39" s="128">
        <v>6</v>
      </c>
      <c r="H39" s="128">
        <v>830</v>
      </c>
      <c r="I39" s="129">
        <v>21.8</v>
      </c>
      <c r="J39" s="31">
        <f>(H39*10/(F39*G39))</f>
        <v>9.673659673659674</v>
      </c>
      <c r="K39" s="32">
        <f>ROUND(J39*(1-((I39-14)/86)),2)</f>
        <v>8.8</v>
      </c>
      <c r="L39" s="33">
        <f>ROUND(J39*(1-((I39-15)/85)),2)</f>
        <v>8.9</v>
      </c>
    </row>
    <row r="40" spans="3:12" ht="15">
      <c r="C40" s="51">
        <v>30</v>
      </c>
      <c r="D40" s="59" t="s">
        <v>56</v>
      </c>
      <c r="E40" s="60"/>
      <c r="F40" s="60"/>
      <c r="G40" s="61"/>
      <c r="H40" s="61"/>
      <c r="I40" s="62"/>
      <c r="J40" s="31"/>
      <c r="K40" s="32"/>
      <c r="L40" s="33"/>
    </row>
    <row r="41" spans="3:12" ht="15.75" thickBot="1">
      <c r="C41" s="63">
        <v>31</v>
      </c>
      <c r="D41" s="64" t="s">
        <v>57</v>
      </c>
      <c r="E41" s="65"/>
      <c r="F41" s="65"/>
      <c r="G41" s="65"/>
      <c r="H41" s="65"/>
      <c r="I41" s="65"/>
      <c r="J41" s="92"/>
      <c r="K41" s="93"/>
      <c r="L41" s="94"/>
    </row>
    <row r="42" spans="7:12" ht="12.75">
      <c r="G42" s="66" t="s">
        <v>58</v>
      </c>
      <c r="H42" s="66"/>
      <c r="I42" s="67">
        <f>AVERAGE(I13:I41)</f>
        <v>24.922222222222224</v>
      </c>
      <c r="J42" s="67">
        <f>AVERAGE(J13:J41)</f>
        <v>9.741326117497913</v>
      </c>
      <c r="K42" s="67">
        <f>AVERAGE(K13:K41)</f>
        <v>8.474444444444442</v>
      </c>
      <c r="L42" s="67">
        <f>AVERAGE(L13:L41)</f>
        <v>8.574444444444445</v>
      </c>
    </row>
  </sheetData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2" r:id="rId2"/>
  <headerFooter alignWithMargins="0">
    <oddHeader>&amp;C&amp;F</oddHeader>
    <oddFooter>&amp;CStrona &amp;P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0">
    <pageSetUpPr fitToPage="1"/>
  </sheetPr>
  <dimension ref="A4:O42"/>
  <sheetViews>
    <sheetView showGridLines="0" zoomScale="85" zoomScaleNormal="85" workbookViewId="0" topLeftCell="A2">
      <selection activeCell="D49" sqref="D49"/>
    </sheetView>
  </sheetViews>
  <sheetFormatPr defaultColWidth="9.00390625" defaultRowHeight="12.75"/>
  <cols>
    <col min="1" max="2" width="12.25390625" style="0" customWidth="1"/>
    <col min="3" max="3" width="7.25390625" style="1" customWidth="1"/>
    <col min="4" max="4" width="27.62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 thickBot="1"/>
    <row r="9" spans="1:14" ht="15.75">
      <c r="A9" s="6" t="s">
        <v>102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103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22" t="s">
        <v>25</v>
      </c>
    </row>
    <row r="11" spans="1:14" s="24" customFormat="1" ht="15.75">
      <c r="A11" s="23"/>
      <c r="C11" s="25">
        <v>1</v>
      </c>
      <c r="D11" s="26" t="s">
        <v>26</v>
      </c>
      <c r="E11" s="88"/>
      <c r="F11" s="55"/>
      <c r="G11" s="55"/>
      <c r="H11" s="56"/>
      <c r="I11" s="57"/>
      <c r="J11" s="31"/>
      <c r="K11" s="32"/>
      <c r="L11" s="33"/>
      <c r="M11" s="34"/>
      <c r="N11" s="35">
        <f aca="true" t="shared" si="0" ref="N11:N32">M11*10000/3.75</f>
        <v>0</v>
      </c>
    </row>
    <row r="12" spans="1:14" ht="15.75">
      <c r="A12" s="36"/>
      <c r="C12" s="25">
        <v>2</v>
      </c>
      <c r="D12" s="26" t="s">
        <v>27</v>
      </c>
      <c r="E12" s="89"/>
      <c r="F12" s="55"/>
      <c r="G12" s="55"/>
      <c r="H12" s="56"/>
      <c r="I12" s="57"/>
      <c r="J12" s="31"/>
      <c r="K12" s="32"/>
      <c r="L12" s="33"/>
      <c r="M12" s="41"/>
      <c r="N12" s="42">
        <f t="shared" si="0"/>
        <v>0</v>
      </c>
    </row>
    <row r="13" spans="3:14" ht="15">
      <c r="C13" s="25">
        <v>3</v>
      </c>
      <c r="D13" s="26" t="s">
        <v>28</v>
      </c>
      <c r="E13" s="89"/>
      <c r="F13" s="55"/>
      <c r="G13" s="55"/>
      <c r="H13" s="56"/>
      <c r="I13" s="57"/>
      <c r="J13" s="31"/>
      <c r="K13" s="32"/>
      <c r="L13" s="33"/>
      <c r="M13" s="41"/>
      <c r="N13" s="42">
        <f t="shared" si="0"/>
        <v>0</v>
      </c>
    </row>
    <row r="14" spans="3:14" ht="15">
      <c r="C14" s="43">
        <v>4</v>
      </c>
      <c r="D14" s="26" t="s">
        <v>29</v>
      </c>
      <c r="E14" s="89"/>
      <c r="F14" s="55"/>
      <c r="G14" s="55"/>
      <c r="H14" s="56"/>
      <c r="I14" s="57"/>
      <c r="J14" s="31"/>
      <c r="K14" s="32"/>
      <c r="L14" s="33"/>
      <c r="M14" s="11"/>
      <c r="N14" s="44">
        <f t="shared" si="0"/>
        <v>0</v>
      </c>
    </row>
    <row r="15" spans="3:14" ht="15">
      <c r="C15" s="43">
        <v>5</v>
      </c>
      <c r="D15" s="26" t="s">
        <v>30</v>
      </c>
      <c r="E15" s="89"/>
      <c r="F15" s="55"/>
      <c r="G15" s="55"/>
      <c r="H15" s="56"/>
      <c r="I15" s="57"/>
      <c r="J15" s="31"/>
      <c r="K15" s="32"/>
      <c r="L15" s="33"/>
      <c r="M15" s="11"/>
      <c r="N15" s="44">
        <f t="shared" si="0"/>
        <v>0</v>
      </c>
    </row>
    <row r="16" spans="3:14" ht="15">
      <c r="C16" s="43">
        <v>6</v>
      </c>
      <c r="D16" s="26" t="s">
        <v>31</v>
      </c>
      <c r="E16" s="90"/>
      <c r="F16" s="90"/>
      <c r="G16" s="90"/>
      <c r="H16" s="90"/>
      <c r="I16" s="91"/>
      <c r="J16" s="31"/>
      <c r="K16" s="32"/>
      <c r="L16" s="33"/>
      <c r="M16" s="11"/>
      <c r="N16" s="44">
        <f t="shared" si="0"/>
        <v>0</v>
      </c>
    </row>
    <row r="17" spans="3:14" ht="15">
      <c r="C17" s="43">
        <v>7</v>
      </c>
      <c r="D17" s="26" t="s">
        <v>32</v>
      </c>
      <c r="E17" s="89"/>
      <c r="F17" s="55"/>
      <c r="G17" s="55"/>
      <c r="H17" s="56"/>
      <c r="I17" s="57"/>
      <c r="J17" s="31"/>
      <c r="K17" s="32"/>
      <c r="L17" s="33"/>
      <c r="M17" s="11"/>
      <c r="N17" s="44">
        <f t="shared" si="0"/>
        <v>0</v>
      </c>
    </row>
    <row r="18" spans="3:14" ht="15">
      <c r="C18" s="43">
        <v>8</v>
      </c>
      <c r="D18" s="26" t="s">
        <v>33</v>
      </c>
      <c r="E18" s="50"/>
      <c r="F18" s="38"/>
      <c r="G18" s="38"/>
      <c r="H18" s="39"/>
      <c r="I18" s="40"/>
      <c r="J18" s="31"/>
      <c r="K18" s="32"/>
      <c r="L18" s="33"/>
      <c r="M18" s="11"/>
      <c r="N18" s="44">
        <f t="shared" si="0"/>
        <v>0</v>
      </c>
    </row>
    <row r="19" spans="3:14" ht="15">
      <c r="C19" s="43">
        <v>9</v>
      </c>
      <c r="D19" s="26" t="s">
        <v>34</v>
      </c>
      <c r="E19" s="37"/>
      <c r="F19" s="38"/>
      <c r="G19" s="38"/>
      <c r="H19" s="39"/>
      <c r="I19" s="40"/>
      <c r="J19" s="31"/>
      <c r="K19" s="32"/>
      <c r="L19" s="33"/>
      <c r="M19" s="11"/>
      <c r="N19" s="44">
        <f t="shared" si="0"/>
        <v>0</v>
      </c>
    </row>
    <row r="20" spans="3:14" ht="15">
      <c r="C20" s="43">
        <v>10</v>
      </c>
      <c r="D20" s="26" t="s">
        <v>35</v>
      </c>
      <c r="E20" s="37"/>
      <c r="F20" s="38"/>
      <c r="G20" s="38"/>
      <c r="H20" s="39"/>
      <c r="I20" s="40"/>
      <c r="J20" s="31"/>
      <c r="K20" s="32"/>
      <c r="L20" s="33"/>
      <c r="M20" s="11"/>
      <c r="N20" s="44">
        <f t="shared" si="0"/>
        <v>0</v>
      </c>
    </row>
    <row r="21" spans="3:14" ht="15">
      <c r="C21" s="43">
        <v>11</v>
      </c>
      <c r="D21" s="26" t="s">
        <v>36</v>
      </c>
      <c r="E21" s="37"/>
      <c r="F21" s="38"/>
      <c r="G21" s="38"/>
      <c r="H21" s="39"/>
      <c r="I21" s="40"/>
      <c r="J21" s="31"/>
      <c r="K21" s="32"/>
      <c r="L21" s="33"/>
      <c r="M21" s="11"/>
      <c r="N21" s="44">
        <f t="shared" si="0"/>
        <v>0</v>
      </c>
    </row>
    <row r="22" spans="3:14" ht="15">
      <c r="C22" s="43">
        <v>12</v>
      </c>
      <c r="D22" s="26" t="s">
        <v>37</v>
      </c>
      <c r="E22" s="50"/>
      <c r="F22" s="38"/>
      <c r="G22" s="38"/>
      <c r="H22" s="39"/>
      <c r="I22" s="40"/>
      <c r="J22" s="31"/>
      <c r="K22" s="32"/>
      <c r="L22" s="33"/>
      <c r="M22" s="11"/>
      <c r="N22" s="44">
        <f t="shared" si="0"/>
        <v>0</v>
      </c>
    </row>
    <row r="23" spans="3:14" ht="15">
      <c r="C23" s="43">
        <v>13</v>
      </c>
      <c r="D23" s="26" t="s">
        <v>38</v>
      </c>
      <c r="E23" s="37"/>
      <c r="F23" s="38"/>
      <c r="G23" s="38"/>
      <c r="H23" s="39"/>
      <c r="I23" s="40"/>
      <c r="J23" s="31"/>
      <c r="K23" s="32"/>
      <c r="L23" s="33"/>
      <c r="M23" s="11"/>
      <c r="N23" s="44">
        <f t="shared" si="0"/>
        <v>0</v>
      </c>
    </row>
    <row r="24" spans="3:14" ht="15">
      <c r="C24" s="43">
        <v>14</v>
      </c>
      <c r="D24" s="26" t="s">
        <v>39</v>
      </c>
      <c r="E24" s="37"/>
      <c r="F24" s="38"/>
      <c r="G24" s="38"/>
      <c r="H24" s="39"/>
      <c r="I24" s="40"/>
      <c r="J24" s="31"/>
      <c r="K24" s="32"/>
      <c r="L24" s="33"/>
      <c r="M24" s="11"/>
      <c r="N24" s="44">
        <f t="shared" si="0"/>
        <v>0</v>
      </c>
    </row>
    <row r="25" spans="3:14" ht="15">
      <c r="C25" s="43">
        <v>15</v>
      </c>
      <c r="D25" s="26" t="s">
        <v>40</v>
      </c>
      <c r="E25" s="37">
        <v>85000</v>
      </c>
      <c r="F25" s="38">
        <v>455</v>
      </c>
      <c r="G25" s="38">
        <v>6</v>
      </c>
      <c r="H25" s="39">
        <v>4430</v>
      </c>
      <c r="I25" s="40">
        <v>33</v>
      </c>
      <c r="J25" s="31">
        <f>(H25*10/(F25*G25))</f>
        <v>16.227106227106226</v>
      </c>
      <c r="K25" s="32">
        <f>ROUND(J25*(1-((I25-14)/86)),2)</f>
        <v>12.64</v>
      </c>
      <c r="L25" s="33">
        <f>ROUND(J25*(1-((I25-15)/85)),2)</f>
        <v>12.79</v>
      </c>
      <c r="M25" s="11"/>
      <c r="N25" s="44">
        <f t="shared" si="0"/>
        <v>0</v>
      </c>
    </row>
    <row r="26" spans="3:14" ht="15">
      <c r="C26" s="43">
        <v>16</v>
      </c>
      <c r="D26" s="26" t="s">
        <v>41</v>
      </c>
      <c r="E26" s="37">
        <v>85000</v>
      </c>
      <c r="F26" s="38">
        <v>455</v>
      </c>
      <c r="G26" s="38">
        <v>6</v>
      </c>
      <c r="H26" s="39">
        <v>5130</v>
      </c>
      <c r="I26" s="40">
        <v>32</v>
      </c>
      <c r="J26" s="31">
        <f>(H26*10/(F26*G26))</f>
        <v>18.791208791208792</v>
      </c>
      <c r="K26" s="32">
        <f>ROUND(J26*(1-((I26-14)/86)),2)</f>
        <v>14.86</v>
      </c>
      <c r="L26" s="33">
        <f>ROUND(J26*(1-((I26-15)/85)),2)</f>
        <v>15.03</v>
      </c>
      <c r="M26" s="11"/>
      <c r="N26" s="44">
        <f t="shared" si="0"/>
        <v>0</v>
      </c>
    </row>
    <row r="27" spans="3:14" ht="15">
      <c r="C27" s="43">
        <v>17</v>
      </c>
      <c r="D27" s="26" t="s">
        <v>42</v>
      </c>
      <c r="E27" s="37"/>
      <c r="F27" s="38"/>
      <c r="G27" s="38"/>
      <c r="H27" s="39"/>
      <c r="I27" s="40"/>
      <c r="J27" s="31"/>
      <c r="K27" s="32"/>
      <c r="L27" s="33"/>
      <c r="M27" s="11"/>
      <c r="N27" s="44">
        <f t="shared" si="0"/>
        <v>0</v>
      </c>
    </row>
    <row r="28" spans="3:14" ht="15">
      <c r="C28" s="43">
        <v>18</v>
      </c>
      <c r="D28" s="26" t="s">
        <v>43</v>
      </c>
      <c r="E28" s="37">
        <v>85000</v>
      </c>
      <c r="F28" s="38">
        <v>455</v>
      </c>
      <c r="G28" s="38">
        <v>6</v>
      </c>
      <c r="H28" s="39">
        <v>4690</v>
      </c>
      <c r="I28" s="40">
        <v>31</v>
      </c>
      <c r="J28" s="31">
        <f>(H28*10/(F28*G28))</f>
        <v>17.17948717948718</v>
      </c>
      <c r="K28" s="32">
        <f>ROUND(J28*(1-((I28-14)/86)),2)</f>
        <v>13.78</v>
      </c>
      <c r="L28" s="33">
        <f>ROUND(J28*(1-((I28-15)/85)),2)</f>
        <v>13.95</v>
      </c>
      <c r="M28" s="11"/>
      <c r="N28" s="44">
        <f t="shared" si="0"/>
        <v>0</v>
      </c>
    </row>
    <row r="29" spans="3:14" ht="15">
      <c r="C29" s="43">
        <v>19</v>
      </c>
      <c r="D29" s="26" t="s">
        <v>44</v>
      </c>
      <c r="E29" s="37">
        <v>85000</v>
      </c>
      <c r="F29" s="38">
        <v>455</v>
      </c>
      <c r="G29" s="38">
        <v>6</v>
      </c>
      <c r="H29" s="39">
        <v>4450</v>
      </c>
      <c r="I29" s="40">
        <v>32</v>
      </c>
      <c r="J29" s="31">
        <f>(H29*10/(F29*G29))</f>
        <v>16.3003663003663</v>
      </c>
      <c r="K29" s="32">
        <f>ROUND(J29*(1-((I29-14)/86)),2)</f>
        <v>12.89</v>
      </c>
      <c r="L29" s="33">
        <f>ROUND(J29*(1-((I29-15)/85)),2)</f>
        <v>13.04</v>
      </c>
      <c r="M29" s="11"/>
      <c r="N29" s="44">
        <f t="shared" si="0"/>
        <v>0</v>
      </c>
    </row>
    <row r="30" spans="3:15" ht="15">
      <c r="C30" s="43">
        <v>20</v>
      </c>
      <c r="D30" s="26" t="s">
        <v>45</v>
      </c>
      <c r="E30" s="37">
        <v>85000</v>
      </c>
      <c r="F30" s="38">
        <v>455</v>
      </c>
      <c r="G30" s="38">
        <v>6</v>
      </c>
      <c r="H30" s="39">
        <v>4510</v>
      </c>
      <c r="I30" s="40">
        <v>34</v>
      </c>
      <c r="J30" s="31">
        <f>(H30*10/(F30*G30))</f>
        <v>16.520146520146522</v>
      </c>
      <c r="K30" s="32">
        <f>ROUND(J30*(1-((I30-14)/86)),2)</f>
        <v>12.68</v>
      </c>
      <c r="L30" s="33">
        <f>ROUND(J30*(1-((I30-15)/85)),2)</f>
        <v>12.83</v>
      </c>
      <c r="M30" s="11"/>
      <c r="N30" s="44">
        <f t="shared" si="0"/>
        <v>0</v>
      </c>
      <c r="O30" t="s">
        <v>46</v>
      </c>
    </row>
    <row r="31" spans="3:14" ht="15">
      <c r="C31" s="43">
        <v>21</v>
      </c>
      <c r="D31" s="26" t="s">
        <v>47</v>
      </c>
      <c r="E31" s="37">
        <v>85000</v>
      </c>
      <c r="F31" s="38">
        <v>455</v>
      </c>
      <c r="G31" s="38">
        <v>6</v>
      </c>
      <c r="H31" s="39">
        <v>4310</v>
      </c>
      <c r="I31" s="40">
        <v>30</v>
      </c>
      <c r="J31" s="31">
        <f>(H31*10/(F31*G31))</f>
        <v>15.787545787545788</v>
      </c>
      <c r="K31" s="32">
        <f>ROUND(J31*(1-((I31-14)/86)),2)</f>
        <v>12.85</v>
      </c>
      <c r="L31" s="33">
        <f>ROUND(J31*(1-((I31-15)/85)),2)</f>
        <v>13</v>
      </c>
      <c r="M31" s="11"/>
      <c r="N31" s="44">
        <f t="shared" si="0"/>
        <v>0</v>
      </c>
    </row>
    <row r="32" spans="3:14" ht="15">
      <c r="C32" s="43">
        <v>22</v>
      </c>
      <c r="D32" s="26" t="s">
        <v>48</v>
      </c>
      <c r="E32" s="37">
        <v>85000</v>
      </c>
      <c r="F32" s="38">
        <v>455</v>
      </c>
      <c r="G32" s="38">
        <v>6</v>
      </c>
      <c r="H32" s="39">
        <v>5110</v>
      </c>
      <c r="I32" s="40">
        <v>31</v>
      </c>
      <c r="J32" s="31">
        <f>(H32*10/(F32*G32))</f>
        <v>18.71794871794872</v>
      </c>
      <c r="K32" s="32">
        <f>ROUND(J32*(1-((I32-14)/86)),2)</f>
        <v>15.02</v>
      </c>
      <c r="L32" s="33">
        <f>ROUND(J32*(1-((I32-15)/85)),2)</f>
        <v>15.19</v>
      </c>
      <c r="M32" s="11"/>
      <c r="N32" s="44">
        <f t="shared" si="0"/>
        <v>0</v>
      </c>
    </row>
    <row r="33" spans="3:12" ht="15">
      <c r="C33" s="51">
        <v>23</v>
      </c>
      <c r="D33" s="26" t="s">
        <v>49</v>
      </c>
      <c r="E33" s="37"/>
      <c r="F33" s="38"/>
      <c r="G33" s="38"/>
      <c r="H33" s="39"/>
      <c r="I33" s="40"/>
      <c r="J33" s="31"/>
      <c r="K33" s="32"/>
      <c r="L33" s="33"/>
    </row>
    <row r="34" spans="3:12" ht="15">
      <c r="C34" s="51">
        <v>24</v>
      </c>
      <c r="D34" s="26" t="s">
        <v>50</v>
      </c>
      <c r="E34" s="37"/>
      <c r="F34" s="38"/>
      <c r="G34" s="38"/>
      <c r="H34" s="39"/>
      <c r="I34" s="40"/>
      <c r="J34" s="31"/>
      <c r="K34" s="32"/>
      <c r="L34" s="33"/>
    </row>
    <row r="35" spans="3:12" ht="15">
      <c r="C35" s="51">
        <v>25</v>
      </c>
      <c r="D35" s="26" t="s">
        <v>51</v>
      </c>
      <c r="E35" s="37">
        <v>85000</v>
      </c>
      <c r="F35" s="38">
        <v>455</v>
      </c>
      <c r="G35" s="38">
        <v>6</v>
      </c>
      <c r="H35" s="39">
        <v>4130</v>
      </c>
      <c r="I35" s="40">
        <v>30</v>
      </c>
      <c r="J35" s="31">
        <f>(H35*10/(F35*G35))</f>
        <v>15.128205128205128</v>
      </c>
      <c r="K35" s="32">
        <f>ROUND(J35*(1-((I35-14)/86)),2)</f>
        <v>12.31</v>
      </c>
      <c r="L35" s="33">
        <f>ROUND(J35*(1-((I35-15)/85)),2)</f>
        <v>12.46</v>
      </c>
    </row>
    <row r="36" spans="3:12" ht="15">
      <c r="C36" s="51">
        <v>26</v>
      </c>
      <c r="D36" s="26" t="s">
        <v>52</v>
      </c>
      <c r="E36" s="37"/>
      <c r="F36" s="38"/>
      <c r="G36" s="38"/>
      <c r="H36" s="39"/>
      <c r="I36" s="40"/>
      <c r="J36" s="31"/>
      <c r="K36" s="32"/>
      <c r="L36" s="33"/>
    </row>
    <row r="37" spans="3:12" ht="15">
      <c r="C37" s="51">
        <v>27</v>
      </c>
      <c r="D37" s="26" t="s">
        <v>53</v>
      </c>
      <c r="E37" s="37">
        <v>85000</v>
      </c>
      <c r="F37" s="38">
        <v>455</v>
      </c>
      <c r="G37" s="38">
        <v>6</v>
      </c>
      <c r="H37" s="39">
        <v>4749</v>
      </c>
      <c r="I37" s="40">
        <v>32</v>
      </c>
      <c r="J37" s="31">
        <f>(H37*10/(F37*G37))</f>
        <v>17.395604395604394</v>
      </c>
      <c r="K37" s="32">
        <f>ROUND(J37*(1-((I37-14)/86)),2)</f>
        <v>13.75</v>
      </c>
      <c r="L37" s="33">
        <f>ROUND(J37*(1-((I37-15)/85)),2)</f>
        <v>13.92</v>
      </c>
    </row>
    <row r="38" spans="3:12" ht="15">
      <c r="C38" s="51">
        <v>28</v>
      </c>
      <c r="D38" s="26" t="s">
        <v>54</v>
      </c>
      <c r="E38" s="37">
        <v>85000</v>
      </c>
      <c r="F38" s="38">
        <v>455</v>
      </c>
      <c r="G38" s="38">
        <v>6</v>
      </c>
      <c r="H38" s="39">
        <v>4610</v>
      </c>
      <c r="I38" s="40">
        <v>34</v>
      </c>
      <c r="J38" s="31">
        <f>(H38*10/(F38*G38))</f>
        <v>16.886446886446887</v>
      </c>
      <c r="K38" s="32">
        <f>ROUND(J38*(1-((I38-14)/86)),2)</f>
        <v>12.96</v>
      </c>
      <c r="L38" s="33">
        <f>ROUND(J38*(1-((I38-15)/85)),2)</f>
        <v>13.11</v>
      </c>
    </row>
    <row r="39" spans="3:12" ht="15">
      <c r="C39" s="51">
        <v>29</v>
      </c>
      <c r="D39" s="58" t="s">
        <v>55</v>
      </c>
      <c r="E39" s="37">
        <v>85000</v>
      </c>
      <c r="F39" s="38">
        <v>455</v>
      </c>
      <c r="G39" s="38">
        <v>6</v>
      </c>
      <c r="H39" s="39">
        <v>4841</v>
      </c>
      <c r="I39" s="40">
        <v>32.2</v>
      </c>
      <c r="J39" s="31">
        <f>(H39*10/(F39*G39))</f>
        <v>17.732600732600734</v>
      </c>
      <c r="K39" s="32">
        <f>ROUND(J39*(1-((I39-14)/86)),2)</f>
        <v>13.98</v>
      </c>
      <c r="L39" s="33">
        <f>ROUND(J39*(1-((I39-15)/85)),2)</f>
        <v>14.14</v>
      </c>
    </row>
    <row r="40" spans="3:12" ht="15">
      <c r="C40" s="51">
        <v>30</v>
      </c>
      <c r="D40" s="59" t="s">
        <v>56</v>
      </c>
      <c r="E40" s="37">
        <v>85000</v>
      </c>
      <c r="F40" s="38">
        <v>455</v>
      </c>
      <c r="G40" s="38">
        <v>6</v>
      </c>
      <c r="H40" s="111">
        <v>4198</v>
      </c>
      <c r="I40" s="112">
        <v>34.7</v>
      </c>
      <c r="J40" s="31">
        <f>(H40*10/(F40*G40))</f>
        <v>15.377289377289378</v>
      </c>
      <c r="K40" s="32">
        <f>ROUND(J40*(1-((I40-14)/86)),2)</f>
        <v>11.68</v>
      </c>
      <c r="L40" s="33">
        <f>ROUND(J40*(1-((I40-15)/85)),2)</f>
        <v>11.81</v>
      </c>
    </row>
    <row r="41" spans="3:12" ht="15.75" thickBot="1">
      <c r="C41" s="63">
        <v>31</v>
      </c>
      <c r="D41" s="64" t="s">
        <v>57</v>
      </c>
      <c r="E41" s="65"/>
      <c r="F41" s="65"/>
      <c r="G41" s="65"/>
      <c r="H41" s="65"/>
      <c r="I41" s="65"/>
      <c r="J41" s="92"/>
      <c r="K41" s="93"/>
      <c r="L41" s="94"/>
    </row>
    <row r="42" spans="7:12" ht="12.75">
      <c r="G42" s="66" t="s">
        <v>58</v>
      </c>
      <c r="H42" s="66"/>
      <c r="I42" s="67">
        <f>AVERAGE(I13:I41)</f>
        <v>32.15833333333333</v>
      </c>
      <c r="J42" s="67">
        <f>AVERAGE(J13:J41)</f>
        <v>16.836996336996336</v>
      </c>
      <c r="K42" s="67">
        <f>AVERAGE(K13:K41)</f>
        <v>13.283333333333331</v>
      </c>
      <c r="L42" s="67">
        <f>AVERAGE(L13:L41)</f>
        <v>13.439166666666665</v>
      </c>
    </row>
  </sheetData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2" r:id="rId2"/>
  <headerFooter alignWithMargins="0">
    <oddHeader>&amp;C&amp;F</oddHeader>
    <oddFooter>&amp;CStrona &amp;P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29">
    <pageSetUpPr fitToPage="1"/>
  </sheetPr>
  <dimension ref="A4:O42"/>
  <sheetViews>
    <sheetView showGridLines="0" zoomScale="85" zoomScaleNormal="85" workbookViewId="0" topLeftCell="A1">
      <selection activeCell="D49" sqref="D49"/>
    </sheetView>
  </sheetViews>
  <sheetFormatPr defaultColWidth="9.00390625" defaultRowHeight="12.75"/>
  <cols>
    <col min="1" max="2" width="12.25390625" style="0" customWidth="1"/>
    <col min="3" max="3" width="7.25390625" style="1" customWidth="1"/>
    <col min="4" max="4" width="27.62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 thickBot="1"/>
    <row r="9" spans="1:14" ht="15.75">
      <c r="A9" s="6" t="s">
        <v>104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105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22" t="s">
        <v>25</v>
      </c>
    </row>
    <row r="11" spans="1:14" s="24" customFormat="1" ht="15.75">
      <c r="A11" s="23"/>
      <c r="C11" s="25">
        <v>1</v>
      </c>
      <c r="D11" s="26" t="s">
        <v>26</v>
      </c>
      <c r="E11" s="88"/>
      <c r="F11" s="55"/>
      <c r="G11" s="55"/>
      <c r="H11" s="56"/>
      <c r="I11" s="57"/>
      <c r="J11" s="31"/>
      <c r="K11" s="32"/>
      <c r="L11" s="33"/>
      <c r="M11" s="34"/>
      <c r="N11" s="35">
        <f aca="true" t="shared" si="0" ref="N11:N32">M11*10000/3.75</f>
        <v>0</v>
      </c>
    </row>
    <row r="12" spans="1:14" ht="15.75">
      <c r="A12" s="36"/>
      <c r="C12" s="25">
        <v>2</v>
      </c>
      <c r="D12" s="26" t="s">
        <v>27</v>
      </c>
      <c r="E12" s="89"/>
      <c r="F12" s="55"/>
      <c r="G12" s="55"/>
      <c r="H12" s="56"/>
      <c r="I12" s="57"/>
      <c r="J12" s="31"/>
      <c r="K12" s="32"/>
      <c r="L12" s="33"/>
      <c r="M12" s="41"/>
      <c r="N12" s="42">
        <f t="shared" si="0"/>
        <v>0</v>
      </c>
    </row>
    <row r="13" spans="3:14" ht="15">
      <c r="C13" s="25">
        <v>3</v>
      </c>
      <c r="D13" s="26" t="s">
        <v>28</v>
      </c>
      <c r="E13" s="89"/>
      <c r="F13" s="55"/>
      <c r="G13" s="55"/>
      <c r="H13" s="56"/>
      <c r="I13" s="57"/>
      <c r="J13" s="31"/>
      <c r="K13" s="32"/>
      <c r="L13" s="33"/>
      <c r="M13" s="41"/>
      <c r="N13" s="42">
        <f t="shared" si="0"/>
        <v>0</v>
      </c>
    </row>
    <row r="14" spans="3:14" ht="15">
      <c r="C14" s="43">
        <v>4</v>
      </c>
      <c r="D14" s="26" t="s">
        <v>29</v>
      </c>
      <c r="E14" s="89"/>
      <c r="F14" s="55"/>
      <c r="G14" s="55"/>
      <c r="H14" s="56"/>
      <c r="I14" s="57"/>
      <c r="J14" s="31"/>
      <c r="K14" s="32"/>
      <c r="L14" s="33"/>
      <c r="M14" s="11"/>
      <c r="N14" s="44">
        <f t="shared" si="0"/>
        <v>0</v>
      </c>
    </row>
    <row r="15" spans="3:14" ht="15">
      <c r="C15" s="43">
        <v>5</v>
      </c>
      <c r="D15" s="26" t="s">
        <v>30</v>
      </c>
      <c r="E15" s="89"/>
      <c r="F15" s="55"/>
      <c r="G15" s="55"/>
      <c r="H15" s="56"/>
      <c r="I15" s="57"/>
      <c r="J15" s="31"/>
      <c r="K15" s="32"/>
      <c r="L15" s="33"/>
      <c r="M15" s="11"/>
      <c r="N15" s="44">
        <f t="shared" si="0"/>
        <v>0</v>
      </c>
    </row>
    <row r="16" spans="3:14" ht="15">
      <c r="C16" s="43">
        <v>6</v>
      </c>
      <c r="D16" s="26" t="s">
        <v>31</v>
      </c>
      <c r="E16" s="90"/>
      <c r="F16" s="90"/>
      <c r="G16" s="90"/>
      <c r="H16" s="90"/>
      <c r="I16" s="91"/>
      <c r="J16" s="31"/>
      <c r="K16" s="32"/>
      <c r="L16" s="33"/>
      <c r="M16" s="11"/>
      <c r="N16" s="44">
        <f t="shared" si="0"/>
        <v>0</v>
      </c>
    </row>
    <row r="17" spans="3:14" ht="15">
      <c r="C17" s="43">
        <v>7</v>
      </c>
      <c r="D17" s="26" t="s">
        <v>32</v>
      </c>
      <c r="E17" s="89"/>
      <c r="F17" s="55"/>
      <c r="G17" s="55"/>
      <c r="H17" s="56"/>
      <c r="I17" s="57"/>
      <c r="J17" s="31"/>
      <c r="K17" s="32"/>
      <c r="L17" s="33"/>
      <c r="M17" s="11"/>
      <c r="N17" s="44">
        <f t="shared" si="0"/>
        <v>0</v>
      </c>
    </row>
    <row r="18" spans="3:14" ht="15">
      <c r="C18" s="43">
        <v>8</v>
      </c>
      <c r="D18" s="26" t="s">
        <v>33</v>
      </c>
      <c r="E18" s="50"/>
      <c r="F18" s="38"/>
      <c r="G18" s="38"/>
      <c r="H18" s="39"/>
      <c r="I18" s="40"/>
      <c r="J18" s="31"/>
      <c r="K18" s="32"/>
      <c r="L18" s="33"/>
      <c r="M18" s="11"/>
      <c r="N18" s="44">
        <f t="shared" si="0"/>
        <v>0</v>
      </c>
    </row>
    <row r="19" spans="3:14" ht="15">
      <c r="C19" s="43">
        <v>9</v>
      </c>
      <c r="D19" s="26" t="s">
        <v>34</v>
      </c>
      <c r="E19" s="37"/>
      <c r="F19" s="38"/>
      <c r="G19" s="38"/>
      <c r="H19" s="39"/>
      <c r="I19" s="40"/>
      <c r="J19" s="31"/>
      <c r="K19" s="32"/>
      <c r="L19" s="33"/>
      <c r="M19" s="11"/>
      <c r="N19" s="44">
        <f t="shared" si="0"/>
        <v>0</v>
      </c>
    </row>
    <row r="20" spans="3:14" ht="15">
      <c r="C20" s="43">
        <v>10</v>
      </c>
      <c r="D20" s="26" t="s">
        <v>35</v>
      </c>
      <c r="E20" s="37"/>
      <c r="F20" s="38"/>
      <c r="G20" s="38"/>
      <c r="H20" s="39"/>
      <c r="I20" s="40"/>
      <c r="J20" s="31"/>
      <c r="K20" s="32"/>
      <c r="L20" s="33"/>
      <c r="M20" s="11"/>
      <c r="N20" s="44">
        <f t="shared" si="0"/>
        <v>0</v>
      </c>
    </row>
    <row r="21" spans="3:14" ht="15">
      <c r="C21" s="43">
        <v>11</v>
      </c>
      <c r="D21" s="26" t="s">
        <v>36</v>
      </c>
      <c r="E21" s="37"/>
      <c r="F21" s="38"/>
      <c r="G21" s="38"/>
      <c r="H21" s="39"/>
      <c r="I21" s="40"/>
      <c r="J21" s="31"/>
      <c r="K21" s="32"/>
      <c r="L21" s="33"/>
      <c r="M21" s="11"/>
      <c r="N21" s="44">
        <f t="shared" si="0"/>
        <v>0</v>
      </c>
    </row>
    <row r="22" spans="3:14" ht="15">
      <c r="C22" s="43">
        <v>12</v>
      </c>
      <c r="D22" s="26" t="s">
        <v>37</v>
      </c>
      <c r="E22" s="50"/>
      <c r="F22" s="38"/>
      <c r="G22" s="38"/>
      <c r="H22" s="39"/>
      <c r="I22" s="40"/>
      <c r="J22" s="31"/>
      <c r="K22" s="32"/>
      <c r="L22" s="33"/>
      <c r="M22" s="11"/>
      <c r="N22" s="44">
        <f t="shared" si="0"/>
        <v>0</v>
      </c>
    </row>
    <row r="23" spans="3:14" ht="15">
      <c r="C23" s="43">
        <v>13</v>
      </c>
      <c r="D23" s="26" t="s">
        <v>38</v>
      </c>
      <c r="E23" s="37"/>
      <c r="F23" s="38"/>
      <c r="G23" s="38"/>
      <c r="H23" s="39"/>
      <c r="I23" s="40"/>
      <c r="J23" s="31"/>
      <c r="K23" s="32"/>
      <c r="L23" s="33"/>
      <c r="M23" s="11"/>
      <c r="N23" s="44">
        <f t="shared" si="0"/>
        <v>0</v>
      </c>
    </row>
    <row r="24" spans="3:14" ht="15">
      <c r="C24" s="43">
        <v>14</v>
      </c>
      <c r="D24" s="26" t="s">
        <v>39</v>
      </c>
      <c r="E24" s="37"/>
      <c r="F24" s="38"/>
      <c r="G24" s="38"/>
      <c r="H24" s="39"/>
      <c r="I24" s="40"/>
      <c r="J24" s="31"/>
      <c r="K24" s="32"/>
      <c r="L24" s="33"/>
      <c r="M24" s="11"/>
      <c r="N24" s="44">
        <f t="shared" si="0"/>
        <v>0</v>
      </c>
    </row>
    <row r="25" spans="3:14" ht="15">
      <c r="C25" s="43">
        <v>15</v>
      </c>
      <c r="D25" s="26" t="s">
        <v>40</v>
      </c>
      <c r="E25" s="37">
        <v>80000</v>
      </c>
      <c r="F25" s="38">
        <v>130</v>
      </c>
      <c r="G25" s="110">
        <v>6</v>
      </c>
      <c r="H25" s="39">
        <v>772</v>
      </c>
      <c r="I25" s="40">
        <v>31.5</v>
      </c>
      <c r="J25" s="31">
        <f>(H25*10/(F25*G25))</f>
        <v>9.897435897435898</v>
      </c>
      <c r="K25" s="32">
        <f>ROUND(J25*(1-((I25-14)/86)),2)</f>
        <v>7.88</v>
      </c>
      <c r="L25" s="33">
        <f>ROUND(J25*(1-((I25-15)/85)),2)</f>
        <v>7.98</v>
      </c>
      <c r="M25" s="11"/>
      <c r="N25" s="44">
        <f t="shared" si="0"/>
        <v>0</v>
      </c>
    </row>
    <row r="26" spans="3:14" ht="15">
      <c r="C26" s="43">
        <v>16</v>
      </c>
      <c r="D26" s="26" t="s">
        <v>41</v>
      </c>
      <c r="E26" s="37">
        <v>80000</v>
      </c>
      <c r="F26" s="38">
        <v>130</v>
      </c>
      <c r="G26" s="110">
        <v>6</v>
      </c>
      <c r="H26" s="39">
        <v>681</v>
      </c>
      <c r="I26" s="40">
        <v>30</v>
      </c>
      <c r="J26" s="31">
        <f>(H26*10/(F26*G26))</f>
        <v>8.73076923076923</v>
      </c>
      <c r="K26" s="32">
        <f>ROUND(J26*(1-((I26-14)/86)),2)</f>
        <v>7.11</v>
      </c>
      <c r="L26" s="33">
        <f>ROUND(J26*(1-((I26-15)/85)),2)</f>
        <v>7.19</v>
      </c>
      <c r="M26" s="11"/>
      <c r="N26" s="44">
        <f t="shared" si="0"/>
        <v>0</v>
      </c>
    </row>
    <row r="27" spans="3:14" ht="15">
      <c r="C27" s="43">
        <v>17</v>
      </c>
      <c r="D27" s="26" t="s">
        <v>42</v>
      </c>
      <c r="E27" s="37"/>
      <c r="F27" s="38"/>
      <c r="G27" s="110"/>
      <c r="H27" s="39"/>
      <c r="I27" s="40"/>
      <c r="J27" s="31"/>
      <c r="K27" s="32"/>
      <c r="L27" s="33"/>
      <c r="M27" s="11"/>
      <c r="N27" s="44">
        <f t="shared" si="0"/>
        <v>0</v>
      </c>
    </row>
    <row r="28" spans="3:14" ht="15">
      <c r="C28" s="43">
        <v>18</v>
      </c>
      <c r="D28" s="26" t="s">
        <v>43</v>
      </c>
      <c r="E28" s="37">
        <v>80000</v>
      </c>
      <c r="F28" s="38">
        <v>135</v>
      </c>
      <c r="G28" s="110">
        <v>6</v>
      </c>
      <c r="H28" s="39">
        <v>981</v>
      </c>
      <c r="I28" s="40">
        <v>29.2</v>
      </c>
      <c r="J28" s="31">
        <f>(H28*10/(F28*G28))</f>
        <v>12.11111111111111</v>
      </c>
      <c r="K28" s="32">
        <f>ROUND(J28*(1-((I28-14)/86)),2)</f>
        <v>9.97</v>
      </c>
      <c r="L28" s="33">
        <f>ROUND(J28*(1-((I28-15)/85)),2)</f>
        <v>10.09</v>
      </c>
      <c r="M28" s="11"/>
      <c r="N28" s="44">
        <f t="shared" si="0"/>
        <v>0</v>
      </c>
    </row>
    <row r="29" spans="3:14" ht="15">
      <c r="C29" s="43">
        <v>19</v>
      </c>
      <c r="D29" s="26" t="s">
        <v>44</v>
      </c>
      <c r="E29" s="37">
        <v>80000</v>
      </c>
      <c r="F29" s="38">
        <v>135</v>
      </c>
      <c r="G29" s="110">
        <v>6</v>
      </c>
      <c r="H29" s="39">
        <v>924</v>
      </c>
      <c r="I29" s="40">
        <v>27.3</v>
      </c>
      <c r="J29" s="31">
        <f>(H29*10/(F29*G29))</f>
        <v>11.407407407407407</v>
      </c>
      <c r="K29" s="32">
        <f>ROUND(J29*(1-((I29-14)/86)),2)</f>
        <v>9.64</v>
      </c>
      <c r="L29" s="33">
        <f>ROUND(J29*(1-((I29-15)/85)),2)</f>
        <v>9.76</v>
      </c>
      <c r="M29" s="11"/>
      <c r="N29" s="44">
        <f t="shared" si="0"/>
        <v>0</v>
      </c>
    </row>
    <row r="30" spans="3:15" ht="15">
      <c r="C30" s="43">
        <v>20</v>
      </c>
      <c r="D30" s="26" t="s">
        <v>45</v>
      </c>
      <c r="E30" s="37">
        <v>80000</v>
      </c>
      <c r="F30" s="38">
        <v>140</v>
      </c>
      <c r="G30" s="110">
        <v>6</v>
      </c>
      <c r="H30" s="39">
        <v>790</v>
      </c>
      <c r="I30" s="40">
        <v>29</v>
      </c>
      <c r="J30" s="31">
        <f>(H30*10/(F30*G30))</f>
        <v>9.404761904761905</v>
      </c>
      <c r="K30" s="32">
        <f>ROUND(J30*(1-((I30-14)/86)),2)</f>
        <v>7.76</v>
      </c>
      <c r="L30" s="33">
        <f>ROUND(J30*(1-((I30-15)/85)),2)</f>
        <v>7.86</v>
      </c>
      <c r="M30" s="11"/>
      <c r="N30" s="44">
        <f t="shared" si="0"/>
        <v>0</v>
      </c>
      <c r="O30" t="s">
        <v>46</v>
      </c>
    </row>
    <row r="31" spans="3:14" ht="15">
      <c r="C31" s="43">
        <v>21</v>
      </c>
      <c r="D31" s="26" t="s">
        <v>47</v>
      </c>
      <c r="E31" s="37">
        <v>80000</v>
      </c>
      <c r="F31" s="38">
        <v>140</v>
      </c>
      <c r="G31" s="110">
        <v>6</v>
      </c>
      <c r="H31" s="39">
        <v>849</v>
      </c>
      <c r="I31" s="40">
        <v>26.6</v>
      </c>
      <c r="J31" s="31">
        <f>(H31*10/(F31*G31))</f>
        <v>10.107142857142858</v>
      </c>
      <c r="K31" s="32">
        <f>ROUND(J31*(1-((I31-14)/86)),2)</f>
        <v>8.63</v>
      </c>
      <c r="L31" s="33">
        <f>ROUND(J31*(1-((I31-15)/85)),2)</f>
        <v>8.73</v>
      </c>
      <c r="M31" s="11"/>
      <c r="N31" s="44">
        <f t="shared" si="0"/>
        <v>0</v>
      </c>
    </row>
    <row r="32" spans="3:14" ht="15">
      <c r="C32" s="43">
        <v>22</v>
      </c>
      <c r="D32" s="26" t="s">
        <v>48</v>
      </c>
      <c r="E32" s="37">
        <v>80000</v>
      </c>
      <c r="F32" s="38">
        <v>145</v>
      </c>
      <c r="G32" s="110">
        <v>6</v>
      </c>
      <c r="H32" s="39">
        <v>750</v>
      </c>
      <c r="I32" s="40">
        <v>27.9</v>
      </c>
      <c r="J32" s="31">
        <f>(H32*10/(F32*G32))</f>
        <v>8.620689655172415</v>
      </c>
      <c r="K32" s="32">
        <f>ROUND(J32*(1-((I32-14)/86)),2)</f>
        <v>7.23</v>
      </c>
      <c r="L32" s="33">
        <f>ROUND(J32*(1-((I32-15)/85)),2)</f>
        <v>7.31</v>
      </c>
      <c r="M32" s="11"/>
      <c r="N32" s="44">
        <f t="shared" si="0"/>
        <v>0</v>
      </c>
    </row>
    <row r="33" spans="3:12" ht="15">
      <c r="C33" s="51">
        <v>23</v>
      </c>
      <c r="D33" s="26" t="s">
        <v>49</v>
      </c>
      <c r="E33" s="37"/>
      <c r="F33" s="38"/>
      <c r="G33" s="110"/>
      <c r="H33" s="39"/>
      <c r="I33" s="40"/>
      <c r="J33" s="31"/>
      <c r="K33" s="32"/>
      <c r="L33" s="33"/>
    </row>
    <row r="34" spans="3:12" ht="15">
      <c r="C34" s="51">
        <v>24</v>
      </c>
      <c r="D34" s="26" t="s">
        <v>50</v>
      </c>
      <c r="E34" s="37"/>
      <c r="F34" s="38"/>
      <c r="G34" s="110"/>
      <c r="H34" s="39"/>
      <c r="I34" s="40"/>
      <c r="J34" s="31"/>
      <c r="K34" s="32"/>
      <c r="L34" s="33"/>
    </row>
    <row r="35" spans="3:12" ht="15">
      <c r="C35" s="51">
        <v>25</v>
      </c>
      <c r="D35" s="26" t="s">
        <v>51</v>
      </c>
      <c r="E35" s="37">
        <v>80000</v>
      </c>
      <c r="F35" s="38">
        <v>145</v>
      </c>
      <c r="G35" s="110">
        <v>6</v>
      </c>
      <c r="H35" s="39">
        <v>1021</v>
      </c>
      <c r="I35" s="40">
        <v>28</v>
      </c>
      <c r="J35" s="31">
        <f>(H35*10/(F35*G35))</f>
        <v>11.735632183908047</v>
      </c>
      <c r="K35" s="32">
        <f>ROUND(J35*(1-((I35-14)/86)),2)</f>
        <v>9.83</v>
      </c>
      <c r="L35" s="33">
        <f>ROUND(J35*(1-((I35-15)/85)),2)</f>
        <v>9.94</v>
      </c>
    </row>
    <row r="36" spans="3:12" ht="15">
      <c r="C36" s="51">
        <v>26</v>
      </c>
      <c r="D36" s="26" t="s">
        <v>52</v>
      </c>
      <c r="E36" s="37"/>
      <c r="F36" s="38"/>
      <c r="G36" s="110"/>
      <c r="H36" s="39"/>
      <c r="I36" s="40"/>
      <c r="J36" s="31"/>
      <c r="K36" s="32"/>
      <c r="L36" s="33"/>
    </row>
    <row r="37" spans="3:12" ht="15">
      <c r="C37" s="51">
        <v>27</v>
      </c>
      <c r="D37" s="26" t="s">
        <v>53</v>
      </c>
      <c r="E37" s="37">
        <v>80000</v>
      </c>
      <c r="F37" s="38">
        <v>150</v>
      </c>
      <c r="G37" s="110">
        <v>6</v>
      </c>
      <c r="H37" s="39">
        <v>1175</v>
      </c>
      <c r="I37" s="40">
        <v>25</v>
      </c>
      <c r="J37" s="31">
        <f>(H37*10/(F37*G37))</f>
        <v>13.055555555555555</v>
      </c>
      <c r="K37" s="32">
        <f>ROUND(J37*(1-((I37-14)/86)),2)</f>
        <v>11.39</v>
      </c>
      <c r="L37" s="33">
        <f>ROUND(J37*(1-((I37-15)/85)),2)</f>
        <v>11.52</v>
      </c>
    </row>
    <row r="38" spans="3:12" ht="15">
      <c r="C38" s="51">
        <v>28</v>
      </c>
      <c r="D38" s="26" t="s">
        <v>54</v>
      </c>
      <c r="E38" s="37">
        <v>80000</v>
      </c>
      <c r="F38" s="38">
        <v>150</v>
      </c>
      <c r="G38" s="110">
        <v>6</v>
      </c>
      <c r="H38" s="39">
        <v>1145</v>
      </c>
      <c r="I38" s="40">
        <v>24.7</v>
      </c>
      <c r="J38" s="31">
        <f>(H38*10/(F38*G38))</f>
        <v>12.722222222222221</v>
      </c>
      <c r="K38" s="32">
        <f>ROUND(J38*(1-((I38-14)/86)),2)</f>
        <v>11.14</v>
      </c>
      <c r="L38" s="33">
        <f>ROUND(J38*(1-((I38-15)/85)),2)</f>
        <v>11.27</v>
      </c>
    </row>
    <row r="39" spans="3:12" ht="15">
      <c r="C39" s="51">
        <v>29</v>
      </c>
      <c r="D39" s="58" t="s">
        <v>55</v>
      </c>
      <c r="E39" s="37">
        <v>80000</v>
      </c>
      <c r="F39" s="38">
        <v>155</v>
      </c>
      <c r="G39" s="110">
        <v>6</v>
      </c>
      <c r="H39" s="39">
        <v>1024</v>
      </c>
      <c r="I39" s="40">
        <v>24</v>
      </c>
      <c r="J39" s="31">
        <f>(H39*10/(F39*G39))</f>
        <v>11.010752688172044</v>
      </c>
      <c r="K39" s="32">
        <f>ROUND(J39*(1-((I39-14)/86)),2)</f>
        <v>9.73</v>
      </c>
      <c r="L39" s="33">
        <f>ROUND(J39*(1-((I39-15)/85)),2)</f>
        <v>9.84</v>
      </c>
    </row>
    <row r="40" spans="3:12" ht="15">
      <c r="C40" s="51">
        <v>30</v>
      </c>
      <c r="D40" s="59" t="s">
        <v>56</v>
      </c>
      <c r="E40" s="37">
        <v>80000</v>
      </c>
      <c r="F40" s="110">
        <v>155</v>
      </c>
      <c r="G40" s="110">
        <v>6</v>
      </c>
      <c r="H40" s="111">
        <v>995</v>
      </c>
      <c r="I40" s="112">
        <v>25.9</v>
      </c>
      <c r="J40" s="31">
        <f>(H40*10/(F40*G40))</f>
        <v>10.698924731182796</v>
      </c>
      <c r="K40" s="32">
        <f>ROUND(J40*(1-((I40-14)/86)),2)</f>
        <v>9.22</v>
      </c>
      <c r="L40" s="33">
        <f>ROUND(J40*(1-((I40-15)/85)),2)</f>
        <v>9.33</v>
      </c>
    </row>
    <row r="41" spans="3:12" ht="15.75" thickBot="1">
      <c r="C41" s="63">
        <v>31</v>
      </c>
      <c r="D41" s="64" t="s">
        <v>57</v>
      </c>
      <c r="E41" s="65"/>
      <c r="F41" s="65"/>
      <c r="G41" s="65"/>
      <c r="H41" s="65"/>
      <c r="I41" s="65"/>
      <c r="J41" s="92"/>
      <c r="K41" s="93"/>
      <c r="L41" s="94"/>
    </row>
    <row r="42" spans="7:12" ht="12.75">
      <c r="G42" s="66" t="s">
        <v>58</v>
      </c>
      <c r="H42" s="66"/>
      <c r="I42" s="67">
        <f>AVERAGE(I13:I41)</f>
        <v>27.424999999999997</v>
      </c>
      <c r="J42" s="67">
        <f>AVERAGE(J13:J41)</f>
        <v>10.791867120403458</v>
      </c>
      <c r="K42" s="67">
        <f>AVERAGE(K13:K41)</f>
        <v>9.1275</v>
      </c>
      <c r="L42" s="67">
        <f>AVERAGE(L13:L41)</f>
        <v>9.235</v>
      </c>
    </row>
  </sheetData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2" r:id="rId2"/>
  <headerFooter alignWithMargins="0">
    <oddHeader>&amp;C&amp;F</oddHeader>
    <oddFooter>&amp;CStrona &amp;P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20">
    <pageSetUpPr fitToPage="1"/>
  </sheetPr>
  <dimension ref="A4:O42"/>
  <sheetViews>
    <sheetView showGridLines="0" zoomScale="85" zoomScaleNormal="85" workbookViewId="0" topLeftCell="A2">
      <selection activeCell="D49" sqref="D49"/>
    </sheetView>
  </sheetViews>
  <sheetFormatPr defaultColWidth="9.00390625" defaultRowHeight="12.75"/>
  <cols>
    <col min="1" max="2" width="12.25390625" style="0" customWidth="1"/>
    <col min="3" max="3" width="7.25390625" style="1" customWidth="1"/>
    <col min="4" max="4" width="27.62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 thickBot="1"/>
    <row r="9" spans="1:14" ht="15.75">
      <c r="A9" s="6" t="s">
        <v>106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107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22" t="s">
        <v>25</v>
      </c>
    </row>
    <row r="11" spans="1:14" s="24" customFormat="1" ht="15.75">
      <c r="A11" s="23"/>
      <c r="C11" s="25">
        <v>1</v>
      </c>
      <c r="D11" s="26" t="s">
        <v>26</v>
      </c>
      <c r="E11" s="88"/>
      <c r="F11" s="55"/>
      <c r="G11" s="55"/>
      <c r="H11" s="56"/>
      <c r="I11" s="57"/>
      <c r="J11" s="31"/>
      <c r="K11" s="32"/>
      <c r="L11" s="33"/>
      <c r="M11" s="34"/>
      <c r="N11" s="35">
        <f aca="true" t="shared" si="0" ref="N11:N32">M11*10000/3.75</f>
        <v>0</v>
      </c>
    </row>
    <row r="12" spans="1:14" ht="15.75">
      <c r="A12" s="36"/>
      <c r="C12" s="25">
        <v>2</v>
      </c>
      <c r="D12" s="26" t="s">
        <v>27</v>
      </c>
      <c r="E12" s="89"/>
      <c r="F12" s="55"/>
      <c r="G12" s="55"/>
      <c r="H12" s="56"/>
      <c r="I12" s="57"/>
      <c r="J12" s="31"/>
      <c r="K12" s="32"/>
      <c r="L12" s="33"/>
      <c r="M12" s="41"/>
      <c r="N12" s="42">
        <f t="shared" si="0"/>
        <v>0</v>
      </c>
    </row>
    <row r="13" spans="3:14" ht="15">
      <c r="C13" s="25">
        <v>3</v>
      </c>
      <c r="D13" s="26" t="s">
        <v>28</v>
      </c>
      <c r="E13" s="89"/>
      <c r="F13" s="55"/>
      <c r="G13" s="55"/>
      <c r="H13" s="56"/>
      <c r="I13" s="57"/>
      <c r="J13" s="31"/>
      <c r="K13" s="32"/>
      <c r="L13" s="33"/>
      <c r="M13" s="41"/>
      <c r="N13" s="42">
        <f t="shared" si="0"/>
        <v>0</v>
      </c>
    </row>
    <row r="14" spans="3:14" ht="15">
      <c r="C14" s="43">
        <v>4</v>
      </c>
      <c r="D14" s="26" t="s">
        <v>29</v>
      </c>
      <c r="E14" s="89"/>
      <c r="F14" s="55"/>
      <c r="G14" s="55"/>
      <c r="H14" s="56"/>
      <c r="I14" s="57"/>
      <c r="J14" s="31"/>
      <c r="K14" s="32"/>
      <c r="L14" s="33"/>
      <c r="M14" s="11"/>
      <c r="N14" s="44">
        <f t="shared" si="0"/>
        <v>0</v>
      </c>
    </row>
    <row r="15" spans="3:14" ht="15">
      <c r="C15" s="43">
        <v>5</v>
      </c>
      <c r="D15" s="26" t="s">
        <v>30</v>
      </c>
      <c r="E15" s="89"/>
      <c r="F15" s="55"/>
      <c r="G15" s="55"/>
      <c r="H15" s="56"/>
      <c r="I15" s="57"/>
      <c r="J15" s="31"/>
      <c r="K15" s="32"/>
      <c r="L15" s="33"/>
      <c r="M15" s="11"/>
      <c r="N15" s="44">
        <f t="shared" si="0"/>
        <v>0</v>
      </c>
    </row>
    <row r="16" spans="3:14" ht="15">
      <c r="C16" s="43">
        <v>6</v>
      </c>
      <c r="D16" s="26" t="s">
        <v>31</v>
      </c>
      <c r="E16" s="90"/>
      <c r="F16" s="90"/>
      <c r="G16" s="90"/>
      <c r="H16" s="90"/>
      <c r="I16" s="91"/>
      <c r="J16" s="31"/>
      <c r="K16" s="32"/>
      <c r="L16" s="33"/>
      <c r="M16" s="11"/>
      <c r="N16" s="44">
        <f t="shared" si="0"/>
        <v>0</v>
      </c>
    </row>
    <row r="17" spans="3:14" ht="15">
      <c r="C17" s="43">
        <v>7</v>
      </c>
      <c r="D17" s="26" t="s">
        <v>32</v>
      </c>
      <c r="E17" s="89"/>
      <c r="F17" s="55"/>
      <c r="G17" s="55"/>
      <c r="H17" s="56"/>
      <c r="I17" s="57"/>
      <c r="J17" s="31"/>
      <c r="K17" s="32"/>
      <c r="L17" s="33"/>
      <c r="M17" s="11"/>
      <c r="N17" s="44">
        <f t="shared" si="0"/>
        <v>0</v>
      </c>
    </row>
    <row r="18" spans="3:14" ht="15">
      <c r="C18" s="43">
        <v>8</v>
      </c>
      <c r="D18" s="26" t="s">
        <v>33</v>
      </c>
      <c r="E18" s="53"/>
      <c r="F18" s="132"/>
      <c r="G18" s="132"/>
      <c r="H18" s="133"/>
      <c r="I18" s="134"/>
      <c r="J18" s="31"/>
      <c r="K18" s="32"/>
      <c r="L18" s="33"/>
      <c r="M18" s="11"/>
      <c r="N18" s="44">
        <f t="shared" si="0"/>
        <v>0</v>
      </c>
    </row>
    <row r="19" spans="3:14" ht="15.75">
      <c r="C19" s="43">
        <v>9</v>
      </c>
      <c r="D19" s="26" t="s">
        <v>34</v>
      </c>
      <c r="E19" s="135">
        <v>82000</v>
      </c>
      <c r="F19" s="135">
        <v>398</v>
      </c>
      <c r="G19" s="135">
        <v>6</v>
      </c>
      <c r="H19" s="135">
        <v>2760</v>
      </c>
      <c r="I19" s="135">
        <v>30</v>
      </c>
      <c r="J19" s="31">
        <f>(H19*10/(F19*G19))</f>
        <v>11.557788944723619</v>
      </c>
      <c r="K19" s="32">
        <f>ROUND(J19*(1-((I19-14)/86)),2)</f>
        <v>9.41</v>
      </c>
      <c r="L19" s="33">
        <f>ROUND(J19*(1-((I19-15)/85)),2)</f>
        <v>9.52</v>
      </c>
      <c r="M19" s="11"/>
      <c r="N19" s="44">
        <f t="shared" si="0"/>
        <v>0</v>
      </c>
    </row>
    <row r="20" spans="3:14" ht="15.75">
      <c r="C20" s="43">
        <v>10</v>
      </c>
      <c r="D20" s="26" t="s">
        <v>35</v>
      </c>
      <c r="E20" s="136"/>
      <c r="F20" s="137"/>
      <c r="G20" s="137"/>
      <c r="H20" s="138"/>
      <c r="I20" s="139"/>
      <c r="J20" s="31"/>
      <c r="K20" s="32"/>
      <c r="L20" s="33"/>
      <c r="M20" s="11"/>
      <c r="N20" s="44">
        <f t="shared" si="0"/>
        <v>0</v>
      </c>
    </row>
    <row r="21" spans="3:14" ht="15.75">
      <c r="C21" s="43">
        <v>11</v>
      </c>
      <c r="D21" s="26" t="s">
        <v>36</v>
      </c>
      <c r="E21" s="136"/>
      <c r="F21" s="137"/>
      <c r="G21" s="137"/>
      <c r="H21" s="138"/>
      <c r="I21" s="139"/>
      <c r="J21" s="31"/>
      <c r="K21" s="32"/>
      <c r="L21" s="33"/>
      <c r="M21" s="11"/>
      <c r="N21" s="44">
        <f t="shared" si="0"/>
        <v>0</v>
      </c>
    </row>
    <row r="22" spans="3:14" ht="15.75">
      <c r="C22" s="43">
        <v>12</v>
      </c>
      <c r="D22" s="26" t="s">
        <v>37</v>
      </c>
      <c r="E22" s="140"/>
      <c r="F22" s="137"/>
      <c r="G22" s="137"/>
      <c r="H22" s="138"/>
      <c r="I22" s="139"/>
      <c r="J22" s="31"/>
      <c r="K22" s="32"/>
      <c r="L22" s="33"/>
      <c r="M22" s="11"/>
      <c r="N22" s="44">
        <f t="shared" si="0"/>
        <v>0</v>
      </c>
    </row>
    <row r="23" spans="3:14" ht="15.75">
      <c r="C23" s="43">
        <v>13</v>
      </c>
      <c r="D23" s="26" t="s">
        <v>38</v>
      </c>
      <c r="E23" s="136"/>
      <c r="F23" s="137"/>
      <c r="G23" s="137"/>
      <c r="H23" s="138"/>
      <c r="I23" s="139"/>
      <c r="J23" s="31"/>
      <c r="K23" s="32"/>
      <c r="L23" s="33"/>
      <c r="M23" s="11"/>
      <c r="N23" s="44">
        <f t="shared" si="0"/>
        <v>0</v>
      </c>
    </row>
    <row r="24" spans="3:14" ht="15.75">
      <c r="C24" s="43">
        <v>14</v>
      </c>
      <c r="D24" s="26" t="s">
        <v>39</v>
      </c>
      <c r="E24" s="136"/>
      <c r="F24" s="137"/>
      <c r="G24" s="137"/>
      <c r="H24" s="138"/>
      <c r="I24" s="139"/>
      <c r="J24" s="31"/>
      <c r="K24" s="32"/>
      <c r="L24" s="33"/>
      <c r="M24" s="11"/>
      <c r="N24" s="44">
        <f t="shared" si="0"/>
        <v>0</v>
      </c>
    </row>
    <row r="25" spans="3:14" ht="15.75">
      <c r="C25" s="43">
        <v>15</v>
      </c>
      <c r="D25" s="26" t="s">
        <v>40</v>
      </c>
      <c r="E25" s="135">
        <v>82000</v>
      </c>
      <c r="F25" s="135">
        <v>402</v>
      </c>
      <c r="G25" s="135">
        <v>6</v>
      </c>
      <c r="H25" s="135">
        <v>3734</v>
      </c>
      <c r="I25" s="135">
        <v>32.5</v>
      </c>
      <c r="J25" s="31">
        <f>(H25*10/(F25*G25))</f>
        <v>15.480928689883914</v>
      </c>
      <c r="K25" s="32">
        <f>ROUND(J25*(1-((I25-14)/86)),2)</f>
        <v>12.15</v>
      </c>
      <c r="L25" s="33">
        <f>ROUND(J25*(1-((I25-15)/85)),2)</f>
        <v>12.29</v>
      </c>
      <c r="M25" s="11"/>
      <c r="N25" s="44">
        <f t="shared" si="0"/>
        <v>0</v>
      </c>
    </row>
    <row r="26" spans="3:14" ht="15.75">
      <c r="C26" s="43">
        <v>16</v>
      </c>
      <c r="D26" s="26" t="s">
        <v>41</v>
      </c>
      <c r="E26" s="135">
        <v>82000</v>
      </c>
      <c r="F26" s="135">
        <v>379</v>
      </c>
      <c r="G26" s="135">
        <v>6</v>
      </c>
      <c r="H26" s="135">
        <v>3307</v>
      </c>
      <c r="I26" s="135">
        <v>31.3</v>
      </c>
      <c r="J26" s="31">
        <f>(H26*10/(F26*G26))</f>
        <v>14.542656112576957</v>
      </c>
      <c r="K26" s="32">
        <f>ROUND(J26*(1-((I26-14)/86)),2)</f>
        <v>11.62</v>
      </c>
      <c r="L26" s="33">
        <f>ROUND(J26*(1-((I26-15)/85)),2)</f>
        <v>11.75</v>
      </c>
      <c r="M26" s="11"/>
      <c r="N26" s="44">
        <f t="shared" si="0"/>
        <v>0</v>
      </c>
    </row>
    <row r="27" spans="3:14" ht="15.75">
      <c r="C27" s="43">
        <v>17</v>
      </c>
      <c r="D27" s="26" t="s">
        <v>42</v>
      </c>
      <c r="E27" s="136"/>
      <c r="F27" s="137"/>
      <c r="G27" s="137"/>
      <c r="H27" s="138"/>
      <c r="I27" s="139"/>
      <c r="J27" s="31"/>
      <c r="K27" s="32"/>
      <c r="L27" s="33"/>
      <c r="M27" s="11"/>
      <c r="N27" s="44">
        <f t="shared" si="0"/>
        <v>0</v>
      </c>
    </row>
    <row r="28" spans="3:14" ht="15.75">
      <c r="C28" s="43">
        <v>18</v>
      </c>
      <c r="D28" s="26" t="s">
        <v>43</v>
      </c>
      <c r="E28" s="135">
        <v>82000</v>
      </c>
      <c r="F28" s="135">
        <v>406</v>
      </c>
      <c r="G28" s="135">
        <v>6</v>
      </c>
      <c r="H28" s="135">
        <v>4188</v>
      </c>
      <c r="I28" s="135">
        <v>31</v>
      </c>
      <c r="J28" s="31">
        <f>(H28*10/(F28*G28))</f>
        <v>17.192118226600986</v>
      </c>
      <c r="K28" s="32">
        <f>ROUND(J28*(1-((I28-14)/86)),2)</f>
        <v>13.79</v>
      </c>
      <c r="L28" s="33">
        <f>ROUND(J28*(1-((I28-15)/85)),2)</f>
        <v>13.96</v>
      </c>
      <c r="M28" s="11"/>
      <c r="N28" s="44">
        <f t="shared" si="0"/>
        <v>0</v>
      </c>
    </row>
    <row r="29" spans="3:14" ht="15.75">
      <c r="C29" s="43">
        <v>19</v>
      </c>
      <c r="D29" s="26" t="s">
        <v>44</v>
      </c>
      <c r="E29" s="135">
        <v>82000</v>
      </c>
      <c r="F29" s="135">
        <v>369</v>
      </c>
      <c r="G29" s="135">
        <v>6</v>
      </c>
      <c r="H29" s="135">
        <v>3670</v>
      </c>
      <c r="I29" s="135">
        <v>30</v>
      </c>
      <c r="J29" s="31">
        <f>(H29*10/(F29*G29))</f>
        <v>16.576332429990966</v>
      </c>
      <c r="K29" s="32">
        <f>ROUND(J29*(1-((I29-14)/86)),2)</f>
        <v>13.49</v>
      </c>
      <c r="L29" s="33">
        <f>ROUND(J29*(1-((I29-15)/85)),2)</f>
        <v>13.65</v>
      </c>
      <c r="M29" s="11"/>
      <c r="N29" s="44">
        <f t="shared" si="0"/>
        <v>0</v>
      </c>
    </row>
    <row r="30" spans="3:15" ht="15.75">
      <c r="C30" s="43">
        <v>20</v>
      </c>
      <c r="D30" s="26" t="s">
        <v>45</v>
      </c>
      <c r="E30" s="135">
        <v>82000</v>
      </c>
      <c r="F30" s="135">
        <v>394</v>
      </c>
      <c r="G30" s="135">
        <v>6</v>
      </c>
      <c r="H30" s="135">
        <v>3698</v>
      </c>
      <c r="I30" s="135">
        <v>34</v>
      </c>
      <c r="J30" s="31">
        <f>(H30*10/(F30*G30))</f>
        <v>15.642978003384094</v>
      </c>
      <c r="K30" s="32">
        <f>ROUND(J30*(1-((I30-14)/86)),2)</f>
        <v>12.01</v>
      </c>
      <c r="L30" s="33">
        <f>ROUND(J30*(1-((I30-15)/85)),2)</f>
        <v>12.15</v>
      </c>
      <c r="M30" s="11"/>
      <c r="N30" s="44">
        <f t="shared" si="0"/>
        <v>0</v>
      </c>
      <c r="O30" t="s">
        <v>46</v>
      </c>
    </row>
    <row r="31" spans="3:14" ht="15.75">
      <c r="C31" s="43">
        <v>21</v>
      </c>
      <c r="D31" s="26" t="s">
        <v>47</v>
      </c>
      <c r="E31" s="136"/>
      <c r="F31" s="137"/>
      <c r="G31" s="137"/>
      <c r="H31" s="138"/>
      <c r="I31" s="139"/>
      <c r="J31" s="31"/>
      <c r="K31" s="32"/>
      <c r="L31" s="33"/>
      <c r="M31" s="11"/>
      <c r="N31" s="44">
        <f t="shared" si="0"/>
        <v>0</v>
      </c>
    </row>
    <row r="32" spans="3:14" ht="15.75">
      <c r="C32" s="43">
        <v>22</v>
      </c>
      <c r="D32" s="26" t="s">
        <v>48</v>
      </c>
      <c r="E32" s="135">
        <v>82000</v>
      </c>
      <c r="F32" s="135">
        <v>409</v>
      </c>
      <c r="G32" s="135">
        <v>6</v>
      </c>
      <c r="H32" s="135">
        <v>3280</v>
      </c>
      <c r="I32" s="135">
        <v>29</v>
      </c>
      <c r="J32" s="31">
        <f>(H32*10/(F32*G32))</f>
        <v>13.365933170334149</v>
      </c>
      <c r="K32" s="32">
        <f>ROUND(J32*(1-((I32-14)/86)),2)</f>
        <v>11.03</v>
      </c>
      <c r="L32" s="33">
        <f>ROUND(J32*(1-((I32-15)/85)),2)</f>
        <v>11.16</v>
      </c>
      <c r="M32" s="11"/>
      <c r="N32" s="44">
        <f t="shared" si="0"/>
        <v>0</v>
      </c>
    </row>
    <row r="33" spans="3:12" ht="15.75">
      <c r="C33" s="51">
        <v>23</v>
      </c>
      <c r="D33" s="26" t="s">
        <v>49</v>
      </c>
      <c r="E33" s="136"/>
      <c r="F33" s="137"/>
      <c r="G33" s="137"/>
      <c r="H33" s="138"/>
      <c r="I33" s="139"/>
      <c r="J33" s="31"/>
      <c r="K33" s="32"/>
      <c r="L33" s="33"/>
    </row>
    <row r="34" spans="3:12" ht="15.75">
      <c r="C34" s="51">
        <v>24</v>
      </c>
      <c r="D34" s="26" t="s">
        <v>50</v>
      </c>
      <c r="E34" s="136"/>
      <c r="F34" s="137"/>
      <c r="G34" s="137"/>
      <c r="H34" s="138"/>
      <c r="I34" s="139"/>
      <c r="J34" s="31"/>
      <c r="K34" s="32"/>
      <c r="L34" s="33"/>
    </row>
    <row r="35" spans="3:12" ht="15.75">
      <c r="C35" s="51">
        <v>25</v>
      </c>
      <c r="D35" s="26" t="s">
        <v>51</v>
      </c>
      <c r="E35" s="135">
        <v>82000</v>
      </c>
      <c r="F35" s="135">
        <v>372</v>
      </c>
      <c r="G35" s="135">
        <v>6</v>
      </c>
      <c r="H35" s="135">
        <v>3580</v>
      </c>
      <c r="I35" s="135">
        <v>36.7</v>
      </c>
      <c r="J35" s="31">
        <f>(H35*10/(F35*G35))</f>
        <v>16.03942652329749</v>
      </c>
      <c r="K35" s="32">
        <f>ROUND(J35*(1-((I35-14)/86)),2)</f>
        <v>11.81</v>
      </c>
      <c r="L35" s="33">
        <f>ROUND(J35*(1-((I35-15)/85)),2)</f>
        <v>11.94</v>
      </c>
    </row>
    <row r="36" spans="3:12" ht="15.75">
      <c r="C36" s="51">
        <v>26</v>
      </c>
      <c r="D36" s="26" t="s">
        <v>52</v>
      </c>
      <c r="E36" s="140"/>
      <c r="F36" s="137"/>
      <c r="G36" s="137"/>
      <c r="H36" s="138"/>
      <c r="I36" s="139"/>
      <c r="J36" s="31"/>
      <c r="K36" s="32"/>
      <c r="L36" s="33"/>
    </row>
    <row r="37" spans="3:12" ht="15.75">
      <c r="C37" s="51">
        <v>27</v>
      </c>
      <c r="D37" s="26" t="s">
        <v>53</v>
      </c>
      <c r="E37" s="140"/>
      <c r="F37" s="137"/>
      <c r="G37" s="137"/>
      <c r="H37" s="138"/>
      <c r="I37" s="139"/>
      <c r="J37" s="31"/>
      <c r="K37" s="32"/>
      <c r="L37" s="33"/>
    </row>
    <row r="38" spans="3:12" ht="15.75">
      <c r="C38" s="51">
        <v>28</v>
      </c>
      <c r="D38" s="26" t="s">
        <v>54</v>
      </c>
      <c r="E38" s="140"/>
      <c r="F38" s="137"/>
      <c r="G38" s="137"/>
      <c r="H38" s="138"/>
      <c r="I38" s="139"/>
      <c r="J38" s="31"/>
      <c r="K38" s="32"/>
      <c r="L38" s="33"/>
    </row>
    <row r="39" spans="3:12" ht="15.75">
      <c r="C39" s="51">
        <v>29</v>
      </c>
      <c r="D39" s="58" t="s">
        <v>55</v>
      </c>
      <c r="E39" s="135">
        <v>82000</v>
      </c>
      <c r="F39" s="135">
        <v>375</v>
      </c>
      <c r="G39" s="135">
        <v>6</v>
      </c>
      <c r="H39" s="135">
        <v>3333</v>
      </c>
      <c r="I39" s="135">
        <v>31.7</v>
      </c>
      <c r="J39" s="31">
        <f>(H39*10/(F39*G39))</f>
        <v>14.813333333333333</v>
      </c>
      <c r="K39" s="32">
        <f>ROUND(J39*(1-((I39-14)/86)),2)</f>
        <v>11.76</v>
      </c>
      <c r="L39" s="33">
        <f>ROUND(J39*(1-((I39-15)/85)),2)</f>
        <v>11.9</v>
      </c>
    </row>
    <row r="40" spans="3:12" ht="15">
      <c r="C40" s="51">
        <v>30</v>
      </c>
      <c r="D40" s="59" t="s">
        <v>56</v>
      </c>
      <c r="E40" s="60"/>
      <c r="F40" s="60"/>
      <c r="G40" s="61"/>
      <c r="H40" s="61"/>
      <c r="I40" s="62"/>
      <c r="J40" s="31"/>
      <c r="K40" s="32"/>
      <c r="L40" s="33"/>
    </row>
    <row r="41" spans="3:12" ht="15.75" thickBot="1">
      <c r="C41" s="63">
        <v>31</v>
      </c>
      <c r="D41" s="64" t="s">
        <v>57</v>
      </c>
      <c r="E41" s="65"/>
      <c r="F41" s="65"/>
      <c r="G41" s="65"/>
      <c r="H41" s="65"/>
      <c r="I41" s="65"/>
      <c r="J41" s="92"/>
      <c r="K41" s="93"/>
      <c r="L41" s="94"/>
    </row>
    <row r="42" spans="7:12" ht="12.75">
      <c r="G42" s="66" t="s">
        <v>58</v>
      </c>
      <c r="H42" s="66"/>
      <c r="I42" s="67">
        <f>AVERAGE(I13:I41)</f>
        <v>31.799999999999997</v>
      </c>
      <c r="J42" s="67">
        <f>AVERAGE(J13:J41)</f>
        <v>15.023499492680608</v>
      </c>
      <c r="K42" s="67">
        <f>AVERAGE(K13:K41)</f>
        <v>11.896666666666668</v>
      </c>
      <c r="L42" s="67">
        <f>AVERAGE(L13:L41)</f>
        <v>12.035555555555556</v>
      </c>
    </row>
  </sheetData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2" r:id="rId2"/>
  <headerFooter alignWithMargins="0">
    <oddHeader>&amp;C&amp;F</oddHeader>
    <oddFooter>&amp;CStrona &amp;P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15">
    <pageSetUpPr fitToPage="1"/>
  </sheetPr>
  <dimension ref="A4:O42"/>
  <sheetViews>
    <sheetView showGridLines="0" zoomScale="85" zoomScaleNormal="85" workbookViewId="0" topLeftCell="A7">
      <selection activeCell="D49" sqref="D49"/>
    </sheetView>
  </sheetViews>
  <sheetFormatPr defaultColWidth="9.00390625" defaultRowHeight="12.75"/>
  <cols>
    <col min="1" max="2" width="12.25390625" style="0" customWidth="1"/>
    <col min="3" max="3" width="7.25390625" style="1" customWidth="1"/>
    <col min="4" max="4" width="27.62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 thickBot="1"/>
    <row r="9" spans="1:14" ht="15.75">
      <c r="A9" s="6" t="s">
        <v>108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109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22" t="s">
        <v>25</v>
      </c>
    </row>
    <row r="11" spans="1:14" s="24" customFormat="1" ht="15.75">
      <c r="A11" s="23"/>
      <c r="C11" s="25">
        <v>1</v>
      </c>
      <c r="D11" s="26" t="s">
        <v>26</v>
      </c>
      <c r="E11" s="88"/>
      <c r="F11" s="55"/>
      <c r="G11" s="55"/>
      <c r="H11" s="56"/>
      <c r="I11" s="57"/>
      <c r="J11" s="31"/>
      <c r="K11" s="32"/>
      <c r="L11" s="33"/>
      <c r="M11" s="34"/>
      <c r="N11" s="35">
        <f aca="true" t="shared" si="0" ref="N11:N32">M11*10000/3.75</f>
        <v>0</v>
      </c>
    </row>
    <row r="12" spans="1:14" ht="15.75">
      <c r="A12" s="36"/>
      <c r="C12" s="25">
        <v>2</v>
      </c>
      <c r="D12" s="26" t="s">
        <v>27</v>
      </c>
      <c r="E12" s="89"/>
      <c r="F12" s="55"/>
      <c r="G12" s="55"/>
      <c r="H12" s="56"/>
      <c r="I12" s="57"/>
      <c r="J12" s="31"/>
      <c r="K12" s="32"/>
      <c r="L12" s="33"/>
      <c r="M12" s="41"/>
      <c r="N12" s="42">
        <f t="shared" si="0"/>
        <v>0</v>
      </c>
    </row>
    <row r="13" spans="3:14" ht="15">
      <c r="C13" s="25">
        <v>3</v>
      </c>
      <c r="D13" s="26" t="s">
        <v>28</v>
      </c>
      <c r="E13" s="89"/>
      <c r="F13" s="55"/>
      <c r="G13" s="55"/>
      <c r="H13" s="56"/>
      <c r="I13" s="57"/>
      <c r="J13" s="31"/>
      <c r="K13" s="32"/>
      <c r="L13" s="33"/>
      <c r="M13" s="41"/>
      <c r="N13" s="42">
        <f t="shared" si="0"/>
        <v>0</v>
      </c>
    </row>
    <row r="14" spans="3:14" ht="15">
      <c r="C14" s="43">
        <v>4</v>
      </c>
      <c r="D14" s="26" t="s">
        <v>29</v>
      </c>
      <c r="E14" s="89"/>
      <c r="F14" s="55"/>
      <c r="G14" s="55"/>
      <c r="H14" s="56"/>
      <c r="I14" s="57"/>
      <c r="J14" s="31"/>
      <c r="K14" s="32"/>
      <c r="L14" s="33"/>
      <c r="M14" s="11"/>
      <c r="N14" s="44">
        <f t="shared" si="0"/>
        <v>0</v>
      </c>
    </row>
    <row r="15" spans="3:14" ht="15">
      <c r="C15" s="43">
        <v>5</v>
      </c>
      <c r="D15" s="26" t="s">
        <v>30</v>
      </c>
      <c r="E15" s="89"/>
      <c r="F15" s="55"/>
      <c r="G15" s="55"/>
      <c r="H15" s="56"/>
      <c r="I15" s="57"/>
      <c r="J15" s="31"/>
      <c r="K15" s="32"/>
      <c r="L15" s="33"/>
      <c r="M15" s="11"/>
      <c r="N15" s="44">
        <f t="shared" si="0"/>
        <v>0</v>
      </c>
    </row>
    <row r="16" spans="3:14" ht="15">
      <c r="C16" s="43">
        <v>6</v>
      </c>
      <c r="D16" s="26" t="s">
        <v>31</v>
      </c>
      <c r="E16" s="90"/>
      <c r="F16" s="90"/>
      <c r="G16" s="90"/>
      <c r="H16" s="90"/>
      <c r="I16" s="91"/>
      <c r="J16" s="31"/>
      <c r="K16" s="32"/>
      <c r="L16" s="33"/>
      <c r="M16" s="11"/>
      <c r="N16" s="44">
        <f t="shared" si="0"/>
        <v>0</v>
      </c>
    </row>
    <row r="17" spans="3:14" ht="15">
      <c r="C17" s="43">
        <v>7</v>
      </c>
      <c r="D17" s="26" t="s">
        <v>32</v>
      </c>
      <c r="E17" s="89"/>
      <c r="F17" s="55"/>
      <c r="G17" s="55"/>
      <c r="H17" s="56"/>
      <c r="I17" s="57"/>
      <c r="J17" s="31"/>
      <c r="K17" s="32"/>
      <c r="L17" s="33"/>
      <c r="M17" s="11"/>
      <c r="N17" s="44">
        <f t="shared" si="0"/>
        <v>0</v>
      </c>
    </row>
    <row r="18" spans="3:14" ht="15">
      <c r="C18" s="43">
        <v>8</v>
      </c>
      <c r="D18" s="26" t="s">
        <v>33</v>
      </c>
      <c r="E18" s="50"/>
      <c r="F18" s="38"/>
      <c r="G18" s="38"/>
      <c r="H18" s="39"/>
      <c r="I18" s="40"/>
      <c r="J18" s="31"/>
      <c r="K18" s="32"/>
      <c r="L18" s="33"/>
      <c r="M18" s="11"/>
      <c r="N18" s="44">
        <f t="shared" si="0"/>
        <v>0</v>
      </c>
    </row>
    <row r="19" spans="3:14" ht="15">
      <c r="C19" s="43">
        <v>9</v>
      </c>
      <c r="D19" s="26" t="s">
        <v>34</v>
      </c>
      <c r="E19" s="37"/>
      <c r="F19" s="38"/>
      <c r="G19" s="38"/>
      <c r="H19" s="39"/>
      <c r="I19" s="40"/>
      <c r="J19" s="31"/>
      <c r="K19" s="32"/>
      <c r="L19" s="33"/>
      <c r="M19" s="11"/>
      <c r="N19" s="44">
        <f t="shared" si="0"/>
        <v>0</v>
      </c>
    </row>
    <row r="20" spans="3:14" ht="15">
      <c r="C20" s="43">
        <v>10</v>
      </c>
      <c r="D20" s="26" t="s">
        <v>35</v>
      </c>
      <c r="E20" s="37"/>
      <c r="F20" s="38"/>
      <c r="G20" s="38"/>
      <c r="H20" s="39"/>
      <c r="I20" s="40"/>
      <c r="J20" s="31"/>
      <c r="K20" s="32"/>
      <c r="L20" s="33"/>
      <c r="M20" s="11"/>
      <c r="N20" s="44">
        <f t="shared" si="0"/>
        <v>0</v>
      </c>
    </row>
    <row r="21" spans="3:14" ht="15">
      <c r="C21" s="43">
        <v>11</v>
      </c>
      <c r="D21" s="26" t="s">
        <v>36</v>
      </c>
      <c r="E21" s="37"/>
      <c r="F21" s="38"/>
      <c r="G21" s="38"/>
      <c r="H21" s="39"/>
      <c r="I21" s="40"/>
      <c r="J21" s="31"/>
      <c r="K21" s="32"/>
      <c r="L21" s="33"/>
      <c r="M21" s="11"/>
      <c r="N21" s="44">
        <f t="shared" si="0"/>
        <v>0</v>
      </c>
    </row>
    <row r="22" spans="3:14" ht="15">
      <c r="C22" s="43">
        <v>12</v>
      </c>
      <c r="D22" s="26" t="s">
        <v>37</v>
      </c>
      <c r="E22" s="50"/>
      <c r="F22" s="38"/>
      <c r="G22" s="38"/>
      <c r="H22" s="39"/>
      <c r="I22" s="40"/>
      <c r="J22" s="31"/>
      <c r="K22" s="32"/>
      <c r="L22" s="33"/>
      <c r="M22" s="11"/>
      <c r="N22" s="44">
        <f t="shared" si="0"/>
        <v>0</v>
      </c>
    </row>
    <row r="23" spans="3:14" ht="15">
      <c r="C23" s="43">
        <v>13</v>
      </c>
      <c r="D23" s="26" t="s">
        <v>38</v>
      </c>
      <c r="E23" s="37"/>
      <c r="F23" s="38"/>
      <c r="G23" s="38"/>
      <c r="H23" s="39"/>
      <c r="I23" s="40"/>
      <c r="J23" s="31"/>
      <c r="K23" s="32"/>
      <c r="L23" s="33"/>
      <c r="M23" s="11"/>
      <c r="N23" s="44">
        <f t="shared" si="0"/>
        <v>0</v>
      </c>
    </row>
    <row r="24" spans="3:14" ht="15">
      <c r="C24" s="43">
        <v>14</v>
      </c>
      <c r="D24" s="26" t="s">
        <v>39</v>
      </c>
      <c r="E24" s="37"/>
      <c r="F24" s="38"/>
      <c r="G24" s="38"/>
      <c r="H24" s="39"/>
      <c r="I24" s="40"/>
      <c r="J24" s="31"/>
      <c r="K24" s="32"/>
      <c r="L24" s="33"/>
      <c r="M24" s="11"/>
      <c r="N24" s="44">
        <f t="shared" si="0"/>
        <v>0</v>
      </c>
    </row>
    <row r="25" spans="3:14" ht="15">
      <c r="C25" s="43">
        <v>15</v>
      </c>
      <c r="D25" s="26" t="s">
        <v>40</v>
      </c>
      <c r="E25" s="37">
        <v>80000</v>
      </c>
      <c r="F25" s="38">
        <v>249</v>
      </c>
      <c r="G25" s="38">
        <v>9</v>
      </c>
      <c r="H25" s="39">
        <v>2983</v>
      </c>
      <c r="I25" s="40">
        <v>37.1</v>
      </c>
      <c r="J25" s="31">
        <f>(H25*10/(F25*G25))</f>
        <v>13.311021865238732</v>
      </c>
      <c r="K25" s="32">
        <f>ROUND(J25*(1-((I25-14)/86)),2)</f>
        <v>9.74</v>
      </c>
      <c r="L25" s="33">
        <f>ROUND(J25*(1-((I25-15)/85)),2)</f>
        <v>9.85</v>
      </c>
      <c r="M25" s="11"/>
      <c r="N25" s="44">
        <f t="shared" si="0"/>
        <v>0</v>
      </c>
    </row>
    <row r="26" spans="3:14" ht="15">
      <c r="C26" s="43">
        <v>16</v>
      </c>
      <c r="D26" s="26" t="s">
        <v>41</v>
      </c>
      <c r="E26" s="37">
        <v>80000</v>
      </c>
      <c r="F26" s="38">
        <v>253</v>
      </c>
      <c r="G26" s="38">
        <v>9</v>
      </c>
      <c r="H26" s="39">
        <v>3465</v>
      </c>
      <c r="I26" s="40">
        <v>36.7</v>
      </c>
      <c r="J26" s="31">
        <f>(H26*10/(F26*G26))</f>
        <v>15.217391304347826</v>
      </c>
      <c r="K26" s="32">
        <f>ROUND(J26*(1-((I26-14)/86)),2)</f>
        <v>11.2</v>
      </c>
      <c r="L26" s="33">
        <f>ROUND(J26*(1-((I26-15)/85)),2)</f>
        <v>11.33</v>
      </c>
      <c r="M26" s="11"/>
      <c r="N26" s="44">
        <f t="shared" si="0"/>
        <v>0</v>
      </c>
    </row>
    <row r="27" spans="3:14" ht="15">
      <c r="C27" s="43">
        <v>17</v>
      </c>
      <c r="D27" s="26" t="s">
        <v>42</v>
      </c>
      <c r="E27" s="37"/>
      <c r="F27" s="38"/>
      <c r="G27" s="38"/>
      <c r="H27" s="39"/>
      <c r="I27" s="40"/>
      <c r="J27" s="31"/>
      <c r="K27" s="32"/>
      <c r="L27" s="33"/>
      <c r="M27" s="11"/>
      <c r="N27" s="44">
        <f t="shared" si="0"/>
        <v>0</v>
      </c>
    </row>
    <row r="28" spans="3:14" ht="15">
      <c r="C28" s="43">
        <v>18</v>
      </c>
      <c r="D28" s="26" t="s">
        <v>43</v>
      </c>
      <c r="E28" s="37">
        <v>80000</v>
      </c>
      <c r="F28" s="38">
        <v>257</v>
      </c>
      <c r="G28" s="38">
        <v>9</v>
      </c>
      <c r="H28" s="39">
        <v>3570</v>
      </c>
      <c r="I28" s="40">
        <v>37.6</v>
      </c>
      <c r="J28" s="31">
        <f>(H28*10/(F28*G28))</f>
        <v>15.43450064850843</v>
      </c>
      <c r="K28" s="32">
        <f>ROUND(J28*(1-((I28-14)/86)),2)</f>
        <v>11.2</v>
      </c>
      <c r="L28" s="33">
        <f>ROUND(J28*(1-((I28-15)/85)),2)</f>
        <v>11.33</v>
      </c>
      <c r="M28" s="11"/>
      <c r="N28" s="44">
        <f t="shared" si="0"/>
        <v>0</v>
      </c>
    </row>
    <row r="29" spans="3:14" ht="15">
      <c r="C29" s="43">
        <v>19</v>
      </c>
      <c r="D29" s="26" t="s">
        <v>44</v>
      </c>
      <c r="E29" s="37">
        <v>80000</v>
      </c>
      <c r="F29" s="38">
        <v>262</v>
      </c>
      <c r="G29" s="38">
        <v>9</v>
      </c>
      <c r="H29" s="39">
        <v>3501</v>
      </c>
      <c r="I29" s="40">
        <v>37</v>
      </c>
      <c r="J29" s="31">
        <f>(H29*10/(F29*G29))</f>
        <v>14.84732824427481</v>
      </c>
      <c r="K29" s="32">
        <f>ROUND(J29*(1-((I29-14)/86)),2)</f>
        <v>10.88</v>
      </c>
      <c r="L29" s="33">
        <f>ROUND(J29*(1-((I29-15)/85)),2)</f>
        <v>11</v>
      </c>
      <c r="M29" s="11"/>
      <c r="N29" s="44">
        <f t="shared" si="0"/>
        <v>0</v>
      </c>
    </row>
    <row r="30" spans="3:15" ht="15">
      <c r="C30" s="43">
        <v>20</v>
      </c>
      <c r="D30" s="26" t="s">
        <v>45</v>
      </c>
      <c r="E30" s="37">
        <v>80000</v>
      </c>
      <c r="F30" s="38">
        <v>266</v>
      </c>
      <c r="G30" s="38">
        <v>9</v>
      </c>
      <c r="H30" s="39">
        <v>3451</v>
      </c>
      <c r="I30" s="40">
        <v>38</v>
      </c>
      <c r="J30" s="31">
        <f>(H30*10/(F30*G30))</f>
        <v>14.415204678362572</v>
      </c>
      <c r="K30" s="32">
        <f>ROUND(J30*(1-((I30-14)/86)),2)</f>
        <v>10.39</v>
      </c>
      <c r="L30" s="33">
        <f>ROUND(J30*(1-((I30-15)/85)),2)</f>
        <v>10.51</v>
      </c>
      <c r="M30" s="11"/>
      <c r="N30" s="44">
        <f t="shared" si="0"/>
        <v>0</v>
      </c>
      <c r="O30" t="s">
        <v>46</v>
      </c>
    </row>
    <row r="31" spans="3:14" ht="15">
      <c r="C31" s="43">
        <v>21</v>
      </c>
      <c r="D31" s="26" t="s">
        <v>47</v>
      </c>
      <c r="E31" s="37">
        <v>80000</v>
      </c>
      <c r="F31" s="38">
        <v>271</v>
      </c>
      <c r="G31" s="38">
        <v>9</v>
      </c>
      <c r="H31" s="39">
        <v>3308</v>
      </c>
      <c r="I31" s="40">
        <v>37.3</v>
      </c>
      <c r="J31" s="31">
        <f>(H31*10/(F31*G31))</f>
        <v>13.562935629356293</v>
      </c>
      <c r="K31" s="32">
        <f>ROUND(J31*(1-((I31-14)/86)),2)</f>
        <v>9.89</v>
      </c>
      <c r="L31" s="33">
        <f>ROUND(J31*(1-((I31-15)/85)),2)</f>
        <v>10</v>
      </c>
      <c r="M31" s="11"/>
      <c r="N31" s="44">
        <f t="shared" si="0"/>
        <v>0</v>
      </c>
    </row>
    <row r="32" spans="3:14" ht="15">
      <c r="C32" s="43">
        <v>22</v>
      </c>
      <c r="D32" s="26" t="s">
        <v>48</v>
      </c>
      <c r="E32" s="37">
        <v>80000</v>
      </c>
      <c r="F32" s="38">
        <v>275</v>
      </c>
      <c r="G32" s="38">
        <v>9</v>
      </c>
      <c r="H32" s="39">
        <v>3268</v>
      </c>
      <c r="I32" s="40">
        <v>34.7</v>
      </c>
      <c r="J32" s="31">
        <f>(H32*10/(F32*G32))</f>
        <v>13.204040404040404</v>
      </c>
      <c r="K32" s="32">
        <f>ROUND(J32*(1-((I32-14)/86)),2)</f>
        <v>10.03</v>
      </c>
      <c r="L32" s="33">
        <f>ROUND(J32*(1-((I32-15)/85)),2)</f>
        <v>10.14</v>
      </c>
      <c r="M32" s="11"/>
      <c r="N32" s="44">
        <f t="shared" si="0"/>
        <v>0</v>
      </c>
    </row>
    <row r="33" spans="3:12" ht="15">
      <c r="C33" s="51">
        <v>23</v>
      </c>
      <c r="D33" s="26" t="s">
        <v>49</v>
      </c>
      <c r="E33" s="37"/>
      <c r="F33" s="38"/>
      <c r="G33" s="38"/>
      <c r="H33" s="39"/>
      <c r="I33" s="40"/>
      <c r="J33" s="31"/>
      <c r="K33" s="32"/>
      <c r="L33" s="33"/>
    </row>
    <row r="34" spans="3:12" ht="15">
      <c r="C34" s="51">
        <v>24</v>
      </c>
      <c r="D34" s="26" t="s">
        <v>50</v>
      </c>
      <c r="E34" s="37"/>
      <c r="F34" s="38"/>
      <c r="G34" s="38"/>
      <c r="H34" s="39"/>
      <c r="I34" s="40"/>
      <c r="J34" s="31"/>
      <c r="K34" s="32"/>
      <c r="L34" s="33"/>
    </row>
    <row r="35" spans="3:12" ht="15">
      <c r="C35" s="51">
        <v>25</v>
      </c>
      <c r="D35" s="26" t="s">
        <v>51</v>
      </c>
      <c r="E35" s="37">
        <v>80000</v>
      </c>
      <c r="F35" s="38">
        <v>280</v>
      </c>
      <c r="G35" s="38">
        <v>9</v>
      </c>
      <c r="H35" s="39">
        <v>3767</v>
      </c>
      <c r="I35" s="40">
        <v>37.2</v>
      </c>
      <c r="J35" s="31">
        <f>(H35*10/(F35*G35))</f>
        <v>14.948412698412698</v>
      </c>
      <c r="K35" s="32">
        <f>ROUND(J35*(1-((I35-14)/86)),2)</f>
        <v>10.92</v>
      </c>
      <c r="L35" s="33">
        <f>ROUND(J35*(1-((I35-15)/85)),2)</f>
        <v>11.04</v>
      </c>
    </row>
    <row r="36" spans="3:12" ht="15">
      <c r="C36" s="51">
        <v>26</v>
      </c>
      <c r="D36" s="26" t="s">
        <v>52</v>
      </c>
      <c r="E36" s="37"/>
      <c r="F36" s="38"/>
      <c r="G36" s="38"/>
      <c r="H36" s="39"/>
      <c r="I36" s="40"/>
      <c r="J36" s="31"/>
      <c r="K36" s="32"/>
      <c r="L36" s="33"/>
    </row>
    <row r="37" spans="3:12" ht="15">
      <c r="C37" s="51">
        <v>27</v>
      </c>
      <c r="D37" s="26" t="s">
        <v>53</v>
      </c>
      <c r="E37" s="37">
        <v>80000</v>
      </c>
      <c r="F37" s="38">
        <v>284</v>
      </c>
      <c r="G37" s="38">
        <v>9</v>
      </c>
      <c r="H37" s="39">
        <v>3560</v>
      </c>
      <c r="I37" s="40">
        <v>36</v>
      </c>
      <c r="J37" s="31">
        <f>(H37*10/(F37*G37))</f>
        <v>13.928012519561815</v>
      </c>
      <c r="K37" s="32">
        <f>ROUND(J37*(1-((I37-14)/86)),2)</f>
        <v>10.37</v>
      </c>
      <c r="L37" s="33">
        <f>ROUND(J37*(1-((I37-15)/85)),2)</f>
        <v>10.49</v>
      </c>
    </row>
    <row r="38" spans="3:12" ht="15">
      <c r="C38" s="51">
        <v>28</v>
      </c>
      <c r="D38" s="26" t="s">
        <v>54</v>
      </c>
      <c r="E38" s="37">
        <v>80000</v>
      </c>
      <c r="F38" s="38">
        <v>289</v>
      </c>
      <c r="G38" s="38">
        <v>9</v>
      </c>
      <c r="H38" s="39">
        <v>3504</v>
      </c>
      <c r="I38" s="40">
        <v>35.7</v>
      </c>
      <c r="J38" s="31">
        <f>(H38*10/(F38*G38))</f>
        <v>13.471741637831602</v>
      </c>
      <c r="K38" s="32">
        <f>ROUND(J38*(1-((I38-14)/86)),2)</f>
        <v>10.07</v>
      </c>
      <c r="L38" s="33">
        <f>ROUND(J38*(1-((I38-15)/85)),2)</f>
        <v>10.19</v>
      </c>
    </row>
    <row r="39" spans="3:12" ht="15">
      <c r="C39" s="51">
        <v>29</v>
      </c>
      <c r="D39" s="58" t="s">
        <v>55</v>
      </c>
      <c r="E39" s="37">
        <v>80000</v>
      </c>
      <c r="F39" s="38">
        <v>292</v>
      </c>
      <c r="G39" s="38">
        <v>9</v>
      </c>
      <c r="H39" s="39">
        <v>3760</v>
      </c>
      <c r="I39" s="40">
        <v>34.7</v>
      </c>
      <c r="J39" s="31">
        <f>(H39*10/(F39*G39))</f>
        <v>14.307458143074582</v>
      </c>
      <c r="K39" s="32">
        <f>ROUND(J39*(1-((I39-14)/86)),2)</f>
        <v>10.86</v>
      </c>
      <c r="L39" s="33">
        <f>ROUND(J39*(1-((I39-15)/85)),2)</f>
        <v>10.99</v>
      </c>
    </row>
    <row r="40" spans="3:12" ht="15">
      <c r="C40" s="51">
        <v>30</v>
      </c>
      <c r="D40" s="59" t="s">
        <v>56</v>
      </c>
      <c r="E40" s="37">
        <v>80000</v>
      </c>
      <c r="F40" s="110">
        <v>299</v>
      </c>
      <c r="G40" s="110">
        <v>9</v>
      </c>
      <c r="H40" s="111">
        <v>3810</v>
      </c>
      <c r="I40" s="112">
        <v>37.3</v>
      </c>
      <c r="J40" s="31">
        <f>(H40*10/(F40*G40))</f>
        <v>14.158305462653288</v>
      </c>
      <c r="K40" s="32">
        <f>ROUND(J40*(1-((I40-14)/86)),2)</f>
        <v>10.32</v>
      </c>
      <c r="L40" s="33">
        <f>ROUND(J40*(1-((I40-15)/85)),2)</f>
        <v>10.44</v>
      </c>
    </row>
    <row r="41" spans="3:12" ht="15.75" thickBot="1">
      <c r="C41" s="63">
        <v>31</v>
      </c>
      <c r="D41" s="64" t="s">
        <v>57</v>
      </c>
      <c r="E41" s="65"/>
      <c r="F41" s="65"/>
      <c r="G41" s="65"/>
      <c r="H41" s="65"/>
      <c r="I41" s="65"/>
      <c r="J41" s="92"/>
      <c r="K41" s="93"/>
      <c r="L41" s="94"/>
    </row>
    <row r="42" spans="7:12" ht="12.75">
      <c r="G42" s="66" t="s">
        <v>58</v>
      </c>
      <c r="H42" s="66"/>
      <c r="I42" s="67">
        <f>AVERAGE(I13:I41)</f>
        <v>36.60833333333333</v>
      </c>
      <c r="J42" s="67">
        <f>AVERAGE(J13:J41)</f>
        <v>14.233862769638584</v>
      </c>
      <c r="K42" s="67">
        <f>AVERAGE(K13:K41)</f>
        <v>10.489166666666668</v>
      </c>
      <c r="L42" s="67">
        <f>AVERAGE(L13:L41)</f>
        <v>10.609166666666665</v>
      </c>
    </row>
  </sheetData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2" r:id="rId2"/>
  <headerFooter alignWithMargins="0">
    <oddHeader>&amp;C&amp;F</oddHeader>
    <oddFooter>&amp;CStrona &amp;P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16">
    <pageSetUpPr fitToPage="1"/>
  </sheetPr>
  <dimension ref="A4:O42"/>
  <sheetViews>
    <sheetView showGridLines="0" zoomScale="85" zoomScaleNormal="85" workbookViewId="0" topLeftCell="A2">
      <selection activeCell="D49" sqref="D49"/>
    </sheetView>
  </sheetViews>
  <sheetFormatPr defaultColWidth="9.00390625" defaultRowHeight="12.75"/>
  <cols>
    <col min="1" max="2" width="12.25390625" style="0" customWidth="1"/>
    <col min="3" max="3" width="7.25390625" style="1" customWidth="1"/>
    <col min="4" max="4" width="27.62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 thickBot="1"/>
    <row r="9" spans="1:14" ht="15.75">
      <c r="A9" s="6" t="s">
        <v>110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111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22" t="s">
        <v>25</v>
      </c>
    </row>
    <row r="11" spans="1:14" s="24" customFormat="1" ht="15.75">
      <c r="A11" s="23"/>
      <c r="C11" s="25">
        <v>1</v>
      </c>
      <c r="D11" s="26" t="s">
        <v>26</v>
      </c>
      <c r="E11" s="88"/>
      <c r="F11" s="55"/>
      <c r="G11" s="55"/>
      <c r="H11" s="56"/>
      <c r="I11" s="57"/>
      <c r="J11" s="31"/>
      <c r="K11" s="32"/>
      <c r="L11" s="33"/>
      <c r="M11" s="34"/>
      <c r="N11" s="35">
        <f aca="true" t="shared" si="0" ref="N11:N32">M11*10000/3.75</f>
        <v>0</v>
      </c>
    </row>
    <row r="12" spans="1:14" ht="15.75">
      <c r="A12" s="36"/>
      <c r="C12" s="25">
        <v>2</v>
      </c>
      <c r="D12" s="26" t="s">
        <v>27</v>
      </c>
      <c r="E12" s="89"/>
      <c r="F12" s="55"/>
      <c r="G12" s="55"/>
      <c r="H12" s="56"/>
      <c r="I12" s="57"/>
      <c r="J12" s="31"/>
      <c r="K12" s="32"/>
      <c r="L12" s="33"/>
      <c r="M12" s="41"/>
      <c r="N12" s="42">
        <f t="shared" si="0"/>
        <v>0</v>
      </c>
    </row>
    <row r="13" spans="3:14" ht="15">
      <c r="C13" s="25">
        <v>3</v>
      </c>
      <c r="D13" s="26" t="s">
        <v>28</v>
      </c>
      <c r="E13" s="89"/>
      <c r="F13" s="55"/>
      <c r="G13" s="55"/>
      <c r="H13" s="56"/>
      <c r="I13" s="57"/>
      <c r="J13" s="31"/>
      <c r="K13" s="32"/>
      <c r="L13" s="33"/>
      <c r="M13" s="41"/>
      <c r="N13" s="42">
        <f t="shared" si="0"/>
        <v>0</v>
      </c>
    </row>
    <row r="14" spans="3:14" ht="15">
      <c r="C14" s="43">
        <v>4</v>
      </c>
      <c r="D14" s="26" t="s">
        <v>29</v>
      </c>
      <c r="E14" s="89"/>
      <c r="F14" s="55"/>
      <c r="G14" s="55"/>
      <c r="H14" s="56"/>
      <c r="I14" s="57"/>
      <c r="J14" s="31"/>
      <c r="K14" s="32"/>
      <c r="L14" s="33"/>
      <c r="M14" s="11"/>
      <c r="N14" s="44">
        <f t="shared" si="0"/>
        <v>0</v>
      </c>
    </row>
    <row r="15" spans="3:14" ht="15">
      <c r="C15" s="43">
        <v>5</v>
      </c>
      <c r="D15" s="26" t="s">
        <v>30</v>
      </c>
      <c r="E15" s="89"/>
      <c r="F15" s="55"/>
      <c r="G15" s="55"/>
      <c r="H15" s="56"/>
      <c r="I15" s="57"/>
      <c r="J15" s="31"/>
      <c r="K15" s="32"/>
      <c r="L15" s="33"/>
      <c r="M15" s="11"/>
      <c r="N15" s="44">
        <f t="shared" si="0"/>
        <v>0</v>
      </c>
    </row>
    <row r="16" spans="3:14" ht="15">
      <c r="C16" s="43">
        <v>6</v>
      </c>
      <c r="D16" s="26" t="s">
        <v>31</v>
      </c>
      <c r="E16" s="90"/>
      <c r="F16" s="90"/>
      <c r="G16" s="90"/>
      <c r="H16" s="90"/>
      <c r="I16" s="91"/>
      <c r="J16" s="31"/>
      <c r="K16" s="32"/>
      <c r="L16" s="33"/>
      <c r="M16" s="11"/>
      <c r="N16" s="44">
        <f t="shared" si="0"/>
        <v>0</v>
      </c>
    </row>
    <row r="17" spans="3:14" ht="15">
      <c r="C17" s="43">
        <v>7</v>
      </c>
      <c r="D17" s="26" t="s">
        <v>32</v>
      </c>
      <c r="E17" s="89"/>
      <c r="F17" s="55"/>
      <c r="G17" s="55"/>
      <c r="H17" s="56"/>
      <c r="I17" s="57"/>
      <c r="J17" s="31"/>
      <c r="K17" s="32"/>
      <c r="L17" s="33"/>
      <c r="M17" s="11"/>
      <c r="N17" s="44">
        <f t="shared" si="0"/>
        <v>0</v>
      </c>
    </row>
    <row r="18" spans="3:14" ht="15">
      <c r="C18" s="43">
        <v>8</v>
      </c>
      <c r="D18" s="26" t="s">
        <v>33</v>
      </c>
      <c r="E18" s="50"/>
      <c r="F18" s="38"/>
      <c r="G18" s="38"/>
      <c r="H18" s="39"/>
      <c r="I18" s="40"/>
      <c r="J18" s="31"/>
      <c r="K18" s="32"/>
      <c r="L18" s="33"/>
      <c r="M18" s="11"/>
      <c r="N18" s="44">
        <f t="shared" si="0"/>
        <v>0</v>
      </c>
    </row>
    <row r="19" spans="3:14" ht="15">
      <c r="C19" s="43">
        <v>9</v>
      </c>
      <c r="D19" s="26" t="s">
        <v>34</v>
      </c>
      <c r="E19" s="37"/>
      <c r="F19" s="38"/>
      <c r="G19" s="38"/>
      <c r="H19" s="39"/>
      <c r="I19" s="40"/>
      <c r="J19" s="31"/>
      <c r="K19" s="32"/>
      <c r="L19" s="33"/>
      <c r="M19" s="11"/>
      <c r="N19" s="44">
        <f t="shared" si="0"/>
        <v>0</v>
      </c>
    </row>
    <row r="20" spans="3:14" ht="15">
      <c r="C20" s="43">
        <v>10</v>
      </c>
      <c r="D20" s="26" t="s">
        <v>35</v>
      </c>
      <c r="E20" s="37"/>
      <c r="F20" s="38"/>
      <c r="G20" s="38"/>
      <c r="H20" s="39"/>
      <c r="I20" s="40"/>
      <c r="J20" s="31"/>
      <c r="K20" s="32"/>
      <c r="L20" s="33"/>
      <c r="M20" s="11"/>
      <c r="N20" s="44">
        <f t="shared" si="0"/>
        <v>0</v>
      </c>
    </row>
    <row r="21" spans="3:14" ht="15">
      <c r="C21" s="43">
        <v>11</v>
      </c>
      <c r="D21" s="26" t="s">
        <v>36</v>
      </c>
      <c r="E21" s="37"/>
      <c r="F21" s="38"/>
      <c r="G21" s="38"/>
      <c r="H21" s="39"/>
      <c r="I21" s="40"/>
      <c r="J21" s="31"/>
      <c r="K21" s="32"/>
      <c r="L21" s="33"/>
      <c r="M21" s="11"/>
      <c r="N21" s="44">
        <f t="shared" si="0"/>
        <v>0</v>
      </c>
    </row>
    <row r="22" spans="3:14" ht="15">
      <c r="C22" s="43">
        <v>12</v>
      </c>
      <c r="D22" s="26" t="s">
        <v>37</v>
      </c>
      <c r="E22" s="50"/>
      <c r="F22" s="38"/>
      <c r="G22" s="38"/>
      <c r="H22" s="39"/>
      <c r="I22" s="40"/>
      <c r="J22" s="31"/>
      <c r="K22" s="32"/>
      <c r="L22" s="33"/>
      <c r="M22" s="11"/>
      <c r="N22" s="44">
        <f t="shared" si="0"/>
        <v>0</v>
      </c>
    </row>
    <row r="23" spans="3:14" ht="15">
      <c r="C23" s="43">
        <v>13</v>
      </c>
      <c r="D23" s="26" t="s">
        <v>38</v>
      </c>
      <c r="E23" s="37"/>
      <c r="F23" s="38"/>
      <c r="G23" s="38"/>
      <c r="H23" s="39"/>
      <c r="I23" s="40"/>
      <c r="J23" s="31"/>
      <c r="K23" s="32"/>
      <c r="L23" s="33"/>
      <c r="M23" s="11"/>
      <c r="N23" s="44">
        <f t="shared" si="0"/>
        <v>0</v>
      </c>
    </row>
    <row r="24" spans="3:14" ht="15">
      <c r="C24" s="43">
        <v>14</v>
      </c>
      <c r="D24" s="26" t="s">
        <v>39</v>
      </c>
      <c r="E24" s="37"/>
      <c r="F24" s="38"/>
      <c r="G24" s="38"/>
      <c r="H24" s="39"/>
      <c r="I24" s="40"/>
      <c r="J24" s="31"/>
      <c r="K24" s="32"/>
      <c r="L24" s="33"/>
      <c r="M24" s="11"/>
      <c r="N24" s="44">
        <f t="shared" si="0"/>
        <v>0</v>
      </c>
    </row>
    <row r="25" spans="3:14" ht="15">
      <c r="C25" s="43">
        <v>15</v>
      </c>
      <c r="D25" s="26" t="s">
        <v>40</v>
      </c>
      <c r="E25" s="37">
        <v>77000</v>
      </c>
      <c r="F25" s="38">
        <v>207</v>
      </c>
      <c r="G25" s="38">
        <v>9</v>
      </c>
      <c r="H25" s="39">
        <v>2716</v>
      </c>
      <c r="I25" s="40">
        <v>39</v>
      </c>
      <c r="J25" s="31">
        <f>(H25*10/(F25*G25))</f>
        <v>14.578636607622116</v>
      </c>
      <c r="K25" s="32">
        <f>ROUND(J25*(1-((I25-14)/86)),2)</f>
        <v>10.34</v>
      </c>
      <c r="L25" s="33">
        <f>ROUND(J25*(1-((I25-15)/85)),2)</f>
        <v>10.46</v>
      </c>
      <c r="M25" s="11"/>
      <c r="N25" s="44">
        <f t="shared" si="0"/>
        <v>0</v>
      </c>
    </row>
    <row r="26" spans="3:14" ht="15">
      <c r="C26" s="43">
        <v>16</v>
      </c>
      <c r="D26" s="26" t="s">
        <v>41</v>
      </c>
      <c r="E26" s="37">
        <v>77000</v>
      </c>
      <c r="F26" s="38">
        <v>204</v>
      </c>
      <c r="G26" s="38">
        <v>9</v>
      </c>
      <c r="H26" s="39">
        <v>2747</v>
      </c>
      <c r="I26" s="40">
        <v>38.6</v>
      </c>
      <c r="J26" s="31">
        <f>(H26*10/(F26*G26))</f>
        <v>14.961873638344226</v>
      </c>
      <c r="K26" s="32">
        <f>ROUND(J26*(1-((I26-14)/86)),2)</f>
        <v>10.68</v>
      </c>
      <c r="L26" s="33">
        <f>ROUND(J26*(1-((I26-15)/85)),2)</f>
        <v>10.81</v>
      </c>
      <c r="M26" s="11"/>
      <c r="N26" s="44">
        <f t="shared" si="0"/>
        <v>0</v>
      </c>
    </row>
    <row r="27" spans="3:14" ht="15">
      <c r="C27" s="43">
        <v>17</v>
      </c>
      <c r="D27" s="26" t="s">
        <v>42</v>
      </c>
      <c r="E27" s="37"/>
      <c r="F27" s="38"/>
      <c r="G27" s="38"/>
      <c r="H27" s="39"/>
      <c r="I27" s="40"/>
      <c r="J27" s="31"/>
      <c r="K27" s="32"/>
      <c r="L27" s="33"/>
      <c r="M27" s="11"/>
      <c r="N27" s="44">
        <f t="shared" si="0"/>
        <v>0</v>
      </c>
    </row>
    <row r="28" spans="3:14" ht="15">
      <c r="C28" s="43">
        <v>18</v>
      </c>
      <c r="D28" s="26" t="s">
        <v>43</v>
      </c>
      <c r="E28" s="37">
        <v>77000</v>
      </c>
      <c r="F28" s="38">
        <v>201</v>
      </c>
      <c r="G28" s="38">
        <v>9</v>
      </c>
      <c r="H28" s="39">
        <v>2854</v>
      </c>
      <c r="I28" s="40">
        <v>37.6</v>
      </c>
      <c r="J28" s="31">
        <f>(H28*10/(F28*G28))</f>
        <v>15.776672194582643</v>
      </c>
      <c r="K28" s="32">
        <f>ROUND(J28*(1-((I28-14)/86)),2)</f>
        <v>11.45</v>
      </c>
      <c r="L28" s="33">
        <f>ROUND(J28*(1-((I28-15)/85)),2)</f>
        <v>11.58</v>
      </c>
      <c r="M28" s="11"/>
      <c r="N28" s="44">
        <f t="shared" si="0"/>
        <v>0</v>
      </c>
    </row>
    <row r="29" spans="3:14" ht="15">
      <c r="C29" s="43">
        <v>19</v>
      </c>
      <c r="D29" s="26" t="s">
        <v>44</v>
      </c>
      <c r="E29" s="37">
        <v>77000</v>
      </c>
      <c r="F29" s="38">
        <v>199</v>
      </c>
      <c r="G29" s="38">
        <v>9</v>
      </c>
      <c r="H29" s="39">
        <v>2636</v>
      </c>
      <c r="I29" s="40">
        <v>38</v>
      </c>
      <c r="J29" s="31">
        <f>(H29*10/(F29*G29))</f>
        <v>14.718034617532105</v>
      </c>
      <c r="K29" s="32">
        <f>ROUND(J29*(1-((I29-14)/86)),2)</f>
        <v>10.61</v>
      </c>
      <c r="L29" s="33">
        <f>ROUND(J29*(1-((I29-15)/85)),2)</f>
        <v>10.74</v>
      </c>
      <c r="M29" s="11"/>
      <c r="N29" s="44">
        <f t="shared" si="0"/>
        <v>0</v>
      </c>
    </row>
    <row r="30" spans="3:15" ht="15">
      <c r="C30" s="43">
        <v>20</v>
      </c>
      <c r="D30" s="26" t="s">
        <v>45</v>
      </c>
      <c r="E30" s="37">
        <v>77000</v>
      </c>
      <c r="F30" s="38">
        <v>196</v>
      </c>
      <c r="G30" s="38">
        <v>9</v>
      </c>
      <c r="H30" s="39">
        <v>2512</v>
      </c>
      <c r="I30" s="40">
        <v>37.7</v>
      </c>
      <c r="J30" s="31">
        <f>(H30*10/(F30*G30))</f>
        <v>14.240362811791384</v>
      </c>
      <c r="K30" s="32">
        <f>ROUND(J30*(1-((I30-14)/86)),2)</f>
        <v>10.32</v>
      </c>
      <c r="L30" s="33">
        <f>ROUND(J30*(1-((I30-15)/85)),2)</f>
        <v>10.44</v>
      </c>
      <c r="M30" s="11"/>
      <c r="N30" s="44">
        <f t="shared" si="0"/>
        <v>0</v>
      </c>
      <c r="O30" t="s">
        <v>46</v>
      </c>
    </row>
    <row r="31" spans="3:14" ht="15">
      <c r="C31" s="43">
        <v>21</v>
      </c>
      <c r="D31" s="26" t="s">
        <v>47</v>
      </c>
      <c r="E31" s="37">
        <v>77000</v>
      </c>
      <c r="F31" s="38">
        <v>193</v>
      </c>
      <c r="G31" s="38">
        <v>9</v>
      </c>
      <c r="H31" s="39">
        <v>2495</v>
      </c>
      <c r="I31" s="40">
        <v>36.3</v>
      </c>
      <c r="J31" s="31">
        <f>(H31*10/(F31*G31))</f>
        <v>14.36384571099597</v>
      </c>
      <c r="K31" s="32">
        <f>ROUND(J31*(1-((I31-14)/86)),2)</f>
        <v>10.64</v>
      </c>
      <c r="L31" s="33">
        <f>ROUND(J31*(1-((I31-15)/85)),2)</f>
        <v>10.76</v>
      </c>
      <c r="M31" s="11"/>
      <c r="N31" s="44">
        <f t="shared" si="0"/>
        <v>0</v>
      </c>
    </row>
    <row r="32" spans="3:14" ht="15">
      <c r="C32" s="43">
        <v>22</v>
      </c>
      <c r="D32" s="26" t="s">
        <v>48</v>
      </c>
      <c r="E32" s="37">
        <v>77000</v>
      </c>
      <c r="F32" s="38">
        <v>190</v>
      </c>
      <c r="G32" s="38">
        <v>9</v>
      </c>
      <c r="H32" s="39">
        <v>2329</v>
      </c>
      <c r="I32" s="40">
        <v>39</v>
      </c>
      <c r="J32" s="31">
        <f>(H32*10/(F32*G32))</f>
        <v>13.619883040935672</v>
      </c>
      <c r="K32" s="32">
        <f>ROUND(J32*(1-((I32-14)/86)),2)</f>
        <v>9.66</v>
      </c>
      <c r="L32" s="33">
        <f>ROUND(J32*(1-((I32-15)/85)),2)</f>
        <v>9.77</v>
      </c>
      <c r="M32" s="11"/>
      <c r="N32" s="44">
        <f t="shared" si="0"/>
        <v>0</v>
      </c>
    </row>
    <row r="33" spans="3:12" ht="15">
      <c r="C33" s="51">
        <v>23</v>
      </c>
      <c r="D33" s="26" t="s">
        <v>49</v>
      </c>
      <c r="E33" s="37"/>
      <c r="F33" s="38"/>
      <c r="G33" s="38"/>
      <c r="H33" s="39"/>
      <c r="I33" s="40"/>
      <c r="J33" s="31"/>
      <c r="K33" s="32"/>
      <c r="L33" s="33"/>
    </row>
    <row r="34" spans="3:12" ht="15">
      <c r="C34" s="51">
        <v>24</v>
      </c>
      <c r="D34" s="26" t="s">
        <v>50</v>
      </c>
      <c r="E34" s="37"/>
      <c r="F34" s="38"/>
      <c r="G34" s="38"/>
      <c r="H34" s="39"/>
      <c r="I34" s="40"/>
      <c r="J34" s="31"/>
      <c r="K34" s="32"/>
      <c r="L34" s="33"/>
    </row>
    <row r="35" spans="3:12" ht="15">
      <c r="C35" s="51">
        <v>25</v>
      </c>
      <c r="D35" s="26" t="s">
        <v>51</v>
      </c>
      <c r="E35" s="37">
        <v>77000</v>
      </c>
      <c r="F35" s="38">
        <v>187</v>
      </c>
      <c r="G35" s="38">
        <v>9</v>
      </c>
      <c r="H35" s="39">
        <v>2487</v>
      </c>
      <c r="I35" s="40">
        <v>39.8</v>
      </c>
      <c r="J35" s="31">
        <f>(H35*10/(F35*G35))</f>
        <v>14.777183600713013</v>
      </c>
      <c r="K35" s="32">
        <f>ROUND(J35*(1-((I35-14)/86)),2)</f>
        <v>10.34</v>
      </c>
      <c r="L35" s="33">
        <f>ROUND(J35*(1-((I35-15)/85)),2)</f>
        <v>10.47</v>
      </c>
    </row>
    <row r="36" spans="3:12" ht="15">
      <c r="C36" s="51">
        <v>26</v>
      </c>
      <c r="D36" s="26" t="s">
        <v>52</v>
      </c>
      <c r="E36" s="37"/>
      <c r="F36" s="38"/>
      <c r="G36" s="38"/>
      <c r="H36" s="39"/>
      <c r="I36" s="40"/>
      <c r="J36" s="31"/>
      <c r="K36" s="32"/>
      <c r="L36" s="33"/>
    </row>
    <row r="37" spans="3:12" ht="15">
      <c r="C37" s="51">
        <v>27</v>
      </c>
      <c r="D37" s="26" t="s">
        <v>53</v>
      </c>
      <c r="E37" s="37">
        <v>77000</v>
      </c>
      <c r="F37" s="38">
        <v>184</v>
      </c>
      <c r="G37" s="38">
        <v>9</v>
      </c>
      <c r="H37" s="39">
        <v>2268</v>
      </c>
      <c r="I37" s="40">
        <v>38.7</v>
      </c>
      <c r="J37" s="31">
        <f>(H37*10/(F37*G37))</f>
        <v>13.695652173913043</v>
      </c>
      <c r="K37" s="32">
        <f>ROUND(J37*(1-((I37-14)/86)),2)</f>
        <v>9.76</v>
      </c>
      <c r="L37" s="33">
        <f>ROUND(J37*(1-((I37-15)/85)),2)</f>
        <v>9.88</v>
      </c>
    </row>
    <row r="38" spans="3:12" ht="15">
      <c r="C38" s="51">
        <v>28</v>
      </c>
      <c r="D38" s="26" t="s">
        <v>54</v>
      </c>
      <c r="E38" s="37">
        <v>77000</v>
      </c>
      <c r="F38" s="38">
        <v>181</v>
      </c>
      <c r="G38" s="38">
        <v>9</v>
      </c>
      <c r="H38" s="39">
        <v>2471</v>
      </c>
      <c r="I38" s="40">
        <v>37.5</v>
      </c>
      <c r="J38" s="31">
        <f>(H38*10/(F38*G38))</f>
        <v>15.168815224063843</v>
      </c>
      <c r="K38" s="32">
        <f>ROUND(J38*(1-((I38-14)/86)),2)</f>
        <v>11.02</v>
      </c>
      <c r="L38" s="33">
        <f>ROUND(J38*(1-((I38-15)/85)),2)</f>
        <v>11.15</v>
      </c>
    </row>
    <row r="39" spans="3:12" ht="15">
      <c r="C39" s="51">
        <v>29</v>
      </c>
      <c r="D39" s="58" t="s">
        <v>55</v>
      </c>
      <c r="E39" s="37">
        <v>77000</v>
      </c>
      <c r="F39" s="38">
        <v>178</v>
      </c>
      <c r="G39" s="38">
        <v>9</v>
      </c>
      <c r="H39" s="39">
        <v>2171</v>
      </c>
      <c r="I39" s="40">
        <v>38.8</v>
      </c>
      <c r="J39" s="31">
        <f>(H39*10/(F39*G39))</f>
        <v>13.551810237203496</v>
      </c>
      <c r="K39" s="32">
        <f>ROUND(J39*(1-((I39-14)/86)),2)</f>
        <v>9.64</v>
      </c>
      <c r="L39" s="33">
        <f>ROUND(J39*(1-((I39-15)/85)),2)</f>
        <v>9.76</v>
      </c>
    </row>
    <row r="40" spans="3:12" ht="15">
      <c r="C40" s="51">
        <v>30</v>
      </c>
      <c r="D40" s="59" t="s">
        <v>56</v>
      </c>
      <c r="E40" s="37">
        <v>77000</v>
      </c>
      <c r="F40" s="110">
        <v>175</v>
      </c>
      <c r="G40" s="110">
        <v>9</v>
      </c>
      <c r="H40" s="111">
        <v>2220</v>
      </c>
      <c r="I40" s="112">
        <v>38.8</v>
      </c>
      <c r="J40" s="31">
        <f>(H40*10/(F40*G40))</f>
        <v>14.095238095238095</v>
      </c>
      <c r="K40" s="32">
        <f>ROUND(J40*(1-((I40-14)/86)),2)</f>
        <v>10.03</v>
      </c>
      <c r="L40" s="33">
        <f>ROUND(J40*(1-((I40-15)/85)),2)</f>
        <v>10.15</v>
      </c>
    </row>
    <row r="41" spans="3:12" ht="15.75" thickBot="1">
      <c r="C41" s="63">
        <v>31</v>
      </c>
      <c r="D41" s="64" t="s">
        <v>57</v>
      </c>
      <c r="E41" s="65"/>
      <c r="F41" s="65"/>
      <c r="G41" s="65"/>
      <c r="H41" s="65"/>
      <c r="I41" s="65"/>
      <c r="J41" s="92"/>
      <c r="K41" s="93"/>
      <c r="L41" s="94"/>
    </row>
    <row r="42" spans="7:12" ht="12.75">
      <c r="G42" s="66" t="s">
        <v>58</v>
      </c>
      <c r="H42" s="66"/>
      <c r="I42" s="67">
        <f>AVERAGE(I13:I41)</f>
        <v>38.31666666666667</v>
      </c>
      <c r="J42" s="67">
        <f>AVERAGE(J13:J41)</f>
        <v>14.462333996077968</v>
      </c>
      <c r="K42" s="67">
        <f>AVERAGE(K13:K41)</f>
        <v>10.374166666666666</v>
      </c>
      <c r="L42" s="67">
        <f>AVERAGE(L13:L41)</f>
        <v>10.4975</v>
      </c>
    </row>
  </sheetData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2" r:id="rId2"/>
  <headerFooter alignWithMargins="0">
    <oddHeader>&amp;C&amp;F</oddHeader>
    <oddFooter>&amp;CStrona &amp;P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18">
    <pageSetUpPr fitToPage="1"/>
  </sheetPr>
  <dimension ref="A4:O42"/>
  <sheetViews>
    <sheetView showGridLines="0" zoomScale="85" zoomScaleNormal="85" workbookViewId="0" topLeftCell="A1">
      <selection activeCell="D49" sqref="D49"/>
    </sheetView>
  </sheetViews>
  <sheetFormatPr defaultColWidth="9.00390625" defaultRowHeight="12.75"/>
  <cols>
    <col min="1" max="2" width="12.25390625" style="0" customWidth="1"/>
    <col min="3" max="3" width="7.25390625" style="1" customWidth="1"/>
    <col min="4" max="4" width="27.62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 thickBot="1"/>
    <row r="9" spans="1:14" ht="15.75">
      <c r="A9" s="6" t="s">
        <v>112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113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22" t="s">
        <v>25</v>
      </c>
    </row>
    <row r="11" spans="1:14" s="24" customFormat="1" ht="15.75">
      <c r="A11" s="23"/>
      <c r="C11" s="25">
        <v>1</v>
      </c>
      <c r="D11" s="26" t="s">
        <v>26</v>
      </c>
      <c r="E11" s="88"/>
      <c r="F11" s="55"/>
      <c r="G11" s="55"/>
      <c r="H11" s="56"/>
      <c r="I11" s="57"/>
      <c r="J11" s="31"/>
      <c r="K11" s="32"/>
      <c r="L11" s="33"/>
      <c r="M11" s="34"/>
      <c r="N11" s="35">
        <f aca="true" t="shared" si="0" ref="N11:N32">M11*10000/3.75</f>
        <v>0</v>
      </c>
    </row>
    <row r="12" spans="1:14" ht="15.75">
      <c r="A12" s="36"/>
      <c r="C12" s="25">
        <v>2</v>
      </c>
      <c r="D12" s="26" t="s">
        <v>27</v>
      </c>
      <c r="E12" s="89"/>
      <c r="F12" s="55"/>
      <c r="G12" s="55"/>
      <c r="H12" s="56"/>
      <c r="I12" s="57"/>
      <c r="J12" s="31"/>
      <c r="K12" s="32"/>
      <c r="L12" s="33"/>
      <c r="M12" s="41"/>
      <c r="N12" s="42">
        <f t="shared" si="0"/>
        <v>0</v>
      </c>
    </row>
    <row r="13" spans="3:14" ht="15">
      <c r="C13" s="25">
        <v>3</v>
      </c>
      <c r="D13" s="26" t="s">
        <v>28</v>
      </c>
      <c r="E13" s="89"/>
      <c r="F13" s="55"/>
      <c r="G13" s="55"/>
      <c r="H13" s="56"/>
      <c r="I13" s="57"/>
      <c r="J13" s="31"/>
      <c r="K13" s="32"/>
      <c r="L13" s="33"/>
      <c r="M13" s="41"/>
      <c r="N13" s="42">
        <f t="shared" si="0"/>
        <v>0</v>
      </c>
    </row>
    <row r="14" spans="3:14" ht="15">
      <c r="C14" s="43">
        <v>4</v>
      </c>
      <c r="D14" s="26" t="s">
        <v>29</v>
      </c>
      <c r="E14" s="89"/>
      <c r="F14" s="55"/>
      <c r="G14" s="55"/>
      <c r="H14" s="56"/>
      <c r="I14" s="57"/>
      <c r="J14" s="31"/>
      <c r="K14" s="32"/>
      <c r="L14" s="33"/>
      <c r="M14" s="11"/>
      <c r="N14" s="44">
        <f t="shared" si="0"/>
        <v>0</v>
      </c>
    </row>
    <row r="15" spans="3:14" ht="15">
      <c r="C15" s="43">
        <v>5</v>
      </c>
      <c r="D15" s="26" t="s">
        <v>30</v>
      </c>
      <c r="E15" s="89"/>
      <c r="F15" s="55"/>
      <c r="G15" s="55"/>
      <c r="H15" s="56"/>
      <c r="I15" s="57"/>
      <c r="J15" s="31"/>
      <c r="K15" s="32"/>
      <c r="L15" s="33"/>
      <c r="M15" s="11"/>
      <c r="N15" s="44">
        <f t="shared" si="0"/>
        <v>0</v>
      </c>
    </row>
    <row r="16" spans="3:14" ht="15">
      <c r="C16" s="43">
        <v>6</v>
      </c>
      <c r="D16" s="26" t="s">
        <v>31</v>
      </c>
      <c r="E16" s="90"/>
      <c r="F16" s="90"/>
      <c r="G16" s="90"/>
      <c r="H16" s="90"/>
      <c r="I16" s="91"/>
      <c r="J16" s="31"/>
      <c r="K16" s="32"/>
      <c r="L16" s="33"/>
      <c r="M16" s="11"/>
      <c r="N16" s="44">
        <f t="shared" si="0"/>
        <v>0</v>
      </c>
    </row>
    <row r="17" spans="3:14" ht="15">
      <c r="C17" s="43">
        <v>7</v>
      </c>
      <c r="D17" s="26" t="s">
        <v>32</v>
      </c>
      <c r="E17" s="89"/>
      <c r="F17" s="55"/>
      <c r="G17" s="55"/>
      <c r="H17" s="56"/>
      <c r="I17" s="57"/>
      <c r="J17" s="31"/>
      <c r="K17" s="32"/>
      <c r="L17" s="33"/>
      <c r="M17" s="11"/>
      <c r="N17" s="44">
        <f t="shared" si="0"/>
        <v>0</v>
      </c>
    </row>
    <row r="18" spans="3:14" ht="15">
      <c r="C18" s="43">
        <v>8</v>
      </c>
      <c r="D18" s="26" t="s">
        <v>33</v>
      </c>
      <c r="E18" s="50"/>
      <c r="F18" s="38"/>
      <c r="G18" s="38"/>
      <c r="H18" s="39"/>
      <c r="I18" s="40"/>
      <c r="J18" s="31"/>
      <c r="K18" s="32"/>
      <c r="L18" s="33"/>
      <c r="M18" s="11"/>
      <c r="N18" s="44">
        <f t="shared" si="0"/>
        <v>0</v>
      </c>
    </row>
    <row r="19" spans="3:14" ht="15">
      <c r="C19" s="43">
        <v>9</v>
      </c>
      <c r="D19" s="26" t="s">
        <v>34</v>
      </c>
      <c r="E19" s="37"/>
      <c r="F19" s="38"/>
      <c r="G19" s="38"/>
      <c r="H19" s="39"/>
      <c r="I19" s="40"/>
      <c r="J19" s="31"/>
      <c r="K19" s="32"/>
      <c r="L19" s="33"/>
      <c r="M19" s="11"/>
      <c r="N19" s="44">
        <f t="shared" si="0"/>
        <v>0</v>
      </c>
    </row>
    <row r="20" spans="3:14" ht="15">
      <c r="C20" s="43">
        <v>10</v>
      </c>
      <c r="D20" s="26" t="s">
        <v>35</v>
      </c>
      <c r="E20" s="37"/>
      <c r="F20" s="38"/>
      <c r="G20" s="38"/>
      <c r="H20" s="39"/>
      <c r="I20" s="40"/>
      <c r="J20" s="31"/>
      <c r="K20" s="32"/>
      <c r="L20" s="33"/>
      <c r="M20" s="11"/>
      <c r="N20" s="44">
        <f t="shared" si="0"/>
        <v>0</v>
      </c>
    </row>
    <row r="21" spans="3:14" ht="15">
      <c r="C21" s="43">
        <v>11</v>
      </c>
      <c r="D21" s="26" t="s">
        <v>36</v>
      </c>
      <c r="E21" s="37"/>
      <c r="F21" s="38"/>
      <c r="G21" s="38"/>
      <c r="H21" s="39"/>
      <c r="I21" s="40"/>
      <c r="J21" s="31"/>
      <c r="K21" s="32"/>
      <c r="L21" s="33"/>
      <c r="M21" s="11"/>
      <c r="N21" s="44">
        <f t="shared" si="0"/>
        <v>0</v>
      </c>
    </row>
    <row r="22" spans="3:14" ht="15">
      <c r="C22" s="43">
        <v>12</v>
      </c>
      <c r="D22" s="26" t="s">
        <v>37</v>
      </c>
      <c r="E22" s="50"/>
      <c r="F22" s="38"/>
      <c r="G22" s="38"/>
      <c r="H22" s="39"/>
      <c r="I22" s="40"/>
      <c r="J22" s="31"/>
      <c r="K22" s="32"/>
      <c r="L22" s="33"/>
      <c r="M22" s="11"/>
      <c r="N22" s="44">
        <f t="shared" si="0"/>
        <v>0</v>
      </c>
    </row>
    <row r="23" spans="3:14" ht="15">
      <c r="C23" s="43">
        <v>13</v>
      </c>
      <c r="D23" s="26" t="s">
        <v>38</v>
      </c>
      <c r="E23" s="37"/>
      <c r="F23" s="38"/>
      <c r="G23" s="38"/>
      <c r="H23" s="39"/>
      <c r="I23" s="40"/>
      <c r="J23" s="31"/>
      <c r="K23" s="32"/>
      <c r="L23" s="33"/>
      <c r="M23" s="11"/>
      <c r="N23" s="44">
        <f t="shared" si="0"/>
        <v>0</v>
      </c>
    </row>
    <row r="24" spans="3:14" ht="15">
      <c r="C24" s="43">
        <v>14</v>
      </c>
      <c r="D24" s="26" t="s">
        <v>39</v>
      </c>
      <c r="E24" s="37"/>
      <c r="F24" s="38"/>
      <c r="G24" s="38"/>
      <c r="H24" s="39"/>
      <c r="I24" s="40"/>
      <c r="J24" s="31"/>
      <c r="K24" s="32"/>
      <c r="L24" s="33"/>
      <c r="M24" s="11"/>
      <c r="N24" s="44">
        <f t="shared" si="0"/>
        <v>0</v>
      </c>
    </row>
    <row r="25" spans="3:14" ht="15">
      <c r="C25" s="43">
        <v>15</v>
      </c>
      <c r="D25" s="26" t="s">
        <v>40</v>
      </c>
      <c r="E25" s="37">
        <v>82000</v>
      </c>
      <c r="F25" s="38">
        <v>355</v>
      </c>
      <c r="G25" s="38">
        <v>6</v>
      </c>
      <c r="H25" s="39">
        <v>3284</v>
      </c>
      <c r="I25" s="40">
        <v>38</v>
      </c>
      <c r="J25" s="31">
        <f>(H25*10/(F25*G25))</f>
        <v>15.417840375586854</v>
      </c>
      <c r="K25" s="32">
        <f>ROUND(J25*(1-((I25-14)/86)),2)</f>
        <v>11.12</v>
      </c>
      <c r="L25" s="33">
        <f>ROUND(J25*(1-((I25-15)/85)),2)</f>
        <v>11.25</v>
      </c>
      <c r="M25" s="11"/>
      <c r="N25" s="44">
        <f t="shared" si="0"/>
        <v>0</v>
      </c>
    </row>
    <row r="26" spans="3:14" ht="15">
      <c r="C26" s="43">
        <v>16</v>
      </c>
      <c r="D26" s="26" t="s">
        <v>41</v>
      </c>
      <c r="E26" s="37">
        <v>82000</v>
      </c>
      <c r="F26" s="38">
        <v>336</v>
      </c>
      <c r="G26" s="38">
        <v>6</v>
      </c>
      <c r="H26" s="39">
        <v>2957</v>
      </c>
      <c r="I26" s="40">
        <v>37.3</v>
      </c>
      <c r="J26" s="31">
        <f>(H26*10/(F26*G26))</f>
        <v>14.66765873015873</v>
      </c>
      <c r="K26" s="32">
        <f>ROUND(J26*(1-((I26-14)/86)),2)</f>
        <v>10.69</v>
      </c>
      <c r="L26" s="33">
        <f>ROUND(J26*(1-((I26-15)/85)),2)</f>
        <v>10.82</v>
      </c>
      <c r="M26" s="11"/>
      <c r="N26" s="44">
        <f t="shared" si="0"/>
        <v>0</v>
      </c>
    </row>
    <row r="27" spans="3:14" ht="15">
      <c r="C27" s="43">
        <v>17</v>
      </c>
      <c r="D27" s="26" t="s">
        <v>42</v>
      </c>
      <c r="E27" s="37"/>
      <c r="F27" s="38"/>
      <c r="G27" s="38"/>
      <c r="H27" s="39"/>
      <c r="I27" s="40"/>
      <c r="J27" s="31"/>
      <c r="K27" s="32"/>
      <c r="L27" s="33"/>
      <c r="M27" s="11"/>
      <c r="N27" s="44">
        <f t="shared" si="0"/>
        <v>0</v>
      </c>
    </row>
    <row r="28" spans="3:14" ht="15">
      <c r="C28" s="43">
        <v>18</v>
      </c>
      <c r="D28" s="26" t="s">
        <v>43</v>
      </c>
      <c r="E28" s="37">
        <v>82000</v>
      </c>
      <c r="F28" s="38">
        <v>317</v>
      </c>
      <c r="G28" s="38">
        <v>6</v>
      </c>
      <c r="H28" s="39">
        <v>2734</v>
      </c>
      <c r="I28" s="40">
        <v>35.8</v>
      </c>
      <c r="J28" s="31">
        <f>(H28*10/(F28*G28))</f>
        <v>14.37434279705573</v>
      </c>
      <c r="K28" s="32">
        <f>ROUND(J28*(1-((I28-14)/86)),2)</f>
        <v>10.73</v>
      </c>
      <c r="L28" s="33">
        <f>ROUND(J28*(1-((I28-15)/85)),2)</f>
        <v>10.86</v>
      </c>
      <c r="M28" s="11"/>
      <c r="N28" s="44">
        <f t="shared" si="0"/>
        <v>0</v>
      </c>
    </row>
    <row r="29" spans="3:14" ht="15">
      <c r="C29" s="43">
        <v>19</v>
      </c>
      <c r="D29" s="26" t="s">
        <v>44</v>
      </c>
      <c r="E29" s="37">
        <v>82000</v>
      </c>
      <c r="F29" s="38">
        <v>298</v>
      </c>
      <c r="G29" s="38">
        <v>6</v>
      </c>
      <c r="H29" s="39">
        <v>2150</v>
      </c>
      <c r="I29" s="40">
        <v>35.7</v>
      </c>
      <c r="J29" s="31">
        <f>(H29*10/(F29*G29))</f>
        <v>12.024608501118568</v>
      </c>
      <c r="K29" s="32">
        <f>ROUND(J29*(1-((I29-14)/86)),2)</f>
        <v>8.99</v>
      </c>
      <c r="L29" s="33">
        <f>ROUND(J29*(1-((I29-15)/85)),2)</f>
        <v>9.1</v>
      </c>
      <c r="M29" s="11"/>
      <c r="N29" s="44">
        <f t="shared" si="0"/>
        <v>0</v>
      </c>
    </row>
    <row r="30" spans="3:15" ht="15">
      <c r="C30" s="43">
        <v>20</v>
      </c>
      <c r="D30" s="26" t="s">
        <v>45</v>
      </c>
      <c r="E30" s="37">
        <v>82000</v>
      </c>
      <c r="F30" s="38">
        <v>280</v>
      </c>
      <c r="G30" s="38">
        <v>6</v>
      </c>
      <c r="H30" s="39">
        <v>1740</v>
      </c>
      <c r="I30" s="40">
        <v>39</v>
      </c>
      <c r="J30" s="31">
        <f>(H30*10/(F30*G30))</f>
        <v>10.357142857142858</v>
      </c>
      <c r="K30" s="32">
        <f>ROUND(J30*(1-((I30-14)/86)),2)</f>
        <v>7.35</v>
      </c>
      <c r="L30" s="33">
        <f>ROUND(J30*(1-((I30-15)/85)),2)</f>
        <v>7.43</v>
      </c>
      <c r="M30" s="11"/>
      <c r="N30" s="44">
        <f t="shared" si="0"/>
        <v>0</v>
      </c>
      <c r="O30" t="s">
        <v>46</v>
      </c>
    </row>
    <row r="31" spans="3:14" ht="15">
      <c r="C31" s="43">
        <v>21</v>
      </c>
      <c r="D31" s="26" t="s">
        <v>47</v>
      </c>
      <c r="E31" s="37">
        <v>82000</v>
      </c>
      <c r="F31" s="38">
        <v>260</v>
      </c>
      <c r="G31" s="38">
        <v>6</v>
      </c>
      <c r="H31" s="39">
        <v>2200</v>
      </c>
      <c r="I31" s="40">
        <v>37.7</v>
      </c>
      <c r="J31" s="31">
        <f>(H31*10/(F31*G31))</f>
        <v>14.102564102564102</v>
      </c>
      <c r="K31" s="32">
        <f>ROUND(J31*(1-((I31-14)/86)),2)</f>
        <v>10.22</v>
      </c>
      <c r="L31" s="33">
        <f>ROUND(J31*(1-((I31-15)/85)),2)</f>
        <v>10.34</v>
      </c>
      <c r="M31" s="11"/>
      <c r="N31" s="44">
        <f t="shared" si="0"/>
        <v>0</v>
      </c>
    </row>
    <row r="32" spans="3:14" ht="15">
      <c r="C32" s="43">
        <v>22</v>
      </c>
      <c r="D32" s="26" t="s">
        <v>48</v>
      </c>
      <c r="E32" s="37">
        <v>82000</v>
      </c>
      <c r="F32" s="38">
        <v>243</v>
      </c>
      <c r="G32" s="38">
        <v>6</v>
      </c>
      <c r="H32" s="39">
        <v>2124</v>
      </c>
      <c r="I32" s="40">
        <v>38.4</v>
      </c>
      <c r="J32" s="31">
        <f>(H32*10/(F32*G32))</f>
        <v>14.567901234567902</v>
      </c>
      <c r="K32" s="32">
        <f>ROUND(J32*(1-((I32-14)/86)),2)</f>
        <v>10.43</v>
      </c>
      <c r="L32" s="33">
        <f>ROUND(J32*(1-((I32-15)/85)),2)</f>
        <v>10.56</v>
      </c>
      <c r="M32" s="11"/>
      <c r="N32" s="44">
        <f t="shared" si="0"/>
        <v>0</v>
      </c>
    </row>
    <row r="33" spans="3:12" ht="15">
      <c r="C33" s="51">
        <v>23</v>
      </c>
      <c r="D33" s="26" t="s">
        <v>49</v>
      </c>
      <c r="E33" s="37"/>
      <c r="F33" s="38"/>
      <c r="G33" s="38"/>
      <c r="H33" s="39"/>
      <c r="I33" s="40"/>
      <c r="J33" s="31"/>
      <c r="K33" s="32"/>
      <c r="L33" s="33"/>
    </row>
    <row r="34" spans="3:12" ht="15">
      <c r="C34" s="51">
        <v>24</v>
      </c>
      <c r="D34" s="26" t="s">
        <v>50</v>
      </c>
      <c r="E34" s="37"/>
      <c r="F34" s="38"/>
      <c r="G34" s="38"/>
      <c r="H34" s="39"/>
      <c r="I34" s="40"/>
      <c r="J34" s="31"/>
      <c r="K34" s="32"/>
      <c r="L34" s="33"/>
    </row>
    <row r="35" spans="3:12" ht="15">
      <c r="C35" s="51">
        <v>25</v>
      </c>
      <c r="D35" s="26" t="s">
        <v>51</v>
      </c>
      <c r="E35" s="37">
        <v>82000</v>
      </c>
      <c r="F35" s="38">
        <v>224</v>
      </c>
      <c r="G35" s="38">
        <v>6</v>
      </c>
      <c r="H35" s="39">
        <v>2091</v>
      </c>
      <c r="I35" s="40">
        <v>44</v>
      </c>
      <c r="J35" s="31">
        <f>(H35*10/(F35*G35))</f>
        <v>15.558035714285714</v>
      </c>
      <c r="K35" s="32">
        <f>ROUND(J35*(1-((I35-14)/86)),2)</f>
        <v>10.13</v>
      </c>
      <c r="L35" s="33">
        <f>ROUND(J35*(1-((I35-15)/85)),2)</f>
        <v>10.25</v>
      </c>
    </row>
    <row r="36" spans="3:12" ht="15">
      <c r="C36" s="51">
        <v>26</v>
      </c>
      <c r="D36" s="26" t="s">
        <v>52</v>
      </c>
      <c r="E36" s="37"/>
      <c r="F36" s="38"/>
      <c r="G36" s="38"/>
      <c r="H36" s="39"/>
      <c r="I36" s="40"/>
      <c r="J36" s="31"/>
      <c r="K36" s="32"/>
      <c r="L36" s="33"/>
    </row>
    <row r="37" spans="3:12" ht="15">
      <c r="C37" s="51">
        <v>27</v>
      </c>
      <c r="D37" s="26" t="s">
        <v>53</v>
      </c>
      <c r="E37" s="37">
        <v>82000</v>
      </c>
      <c r="F37" s="38">
        <v>205</v>
      </c>
      <c r="G37" s="38">
        <v>6</v>
      </c>
      <c r="H37" s="39">
        <v>1949</v>
      </c>
      <c r="I37" s="40">
        <v>38.9</v>
      </c>
      <c r="J37" s="31">
        <f>(H37*10/(F37*G37))</f>
        <v>15.845528455284553</v>
      </c>
      <c r="K37" s="32">
        <f>ROUND(J37*(1-((I37-14)/86)),2)</f>
        <v>11.26</v>
      </c>
      <c r="L37" s="33">
        <f>ROUND(J37*(1-((I37-15)/85)),2)</f>
        <v>11.39</v>
      </c>
    </row>
    <row r="38" spans="3:12" ht="15">
      <c r="C38" s="51">
        <v>28</v>
      </c>
      <c r="D38" s="26" t="s">
        <v>54</v>
      </c>
      <c r="E38" s="37">
        <v>82000</v>
      </c>
      <c r="F38" s="38">
        <v>187</v>
      </c>
      <c r="G38" s="38">
        <v>6</v>
      </c>
      <c r="H38" s="39">
        <v>1902</v>
      </c>
      <c r="I38" s="40">
        <v>39.2</v>
      </c>
      <c r="J38" s="31">
        <f>(H38*10/(F38*G38))</f>
        <v>16.951871657754012</v>
      </c>
      <c r="K38" s="32">
        <f>ROUND(J38*(1-((I38-14)/86)),2)</f>
        <v>11.98</v>
      </c>
      <c r="L38" s="33">
        <f>ROUND(J38*(1-((I38-15)/85)),2)</f>
        <v>12.13</v>
      </c>
    </row>
    <row r="39" spans="3:12" ht="15">
      <c r="C39" s="51">
        <v>29</v>
      </c>
      <c r="D39" s="58" t="s">
        <v>55</v>
      </c>
      <c r="E39" s="37">
        <v>82000</v>
      </c>
      <c r="F39" s="38">
        <v>168</v>
      </c>
      <c r="G39" s="38">
        <v>6</v>
      </c>
      <c r="H39" s="39">
        <v>1575</v>
      </c>
      <c r="I39" s="40">
        <v>38.2</v>
      </c>
      <c r="J39" s="31">
        <f>(H39*10/(F39*G39))</f>
        <v>15.625</v>
      </c>
      <c r="K39" s="32">
        <f>ROUND(J39*(1-((I39-14)/86)),2)</f>
        <v>11.23</v>
      </c>
      <c r="L39" s="33">
        <f>ROUND(J39*(1-((I39-15)/85)),2)</f>
        <v>11.36</v>
      </c>
    </row>
    <row r="40" spans="3:12" ht="15">
      <c r="C40" s="51">
        <v>30</v>
      </c>
      <c r="D40" s="59" t="s">
        <v>56</v>
      </c>
      <c r="E40" s="37">
        <v>82000</v>
      </c>
      <c r="F40" s="110">
        <v>147</v>
      </c>
      <c r="G40" s="110">
        <v>6</v>
      </c>
      <c r="H40" s="111">
        <v>1333</v>
      </c>
      <c r="I40" s="112">
        <v>38</v>
      </c>
      <c r="J40" s="31">
        <f>(H40*10/(F40*G40))</f>
        <v>15.113378684807257</v>
      </c>
      <c r="K40" s="32">
        <f>ROUND(J40*(1-((I40-14)/86)),2)</f>
        <v>10.9</v>
      </c>
      <c r="L40" s="33">
        <f>ROUND(J40*(1-((I40-15)/85)),2)</f>
        <v>11.02</v>
      </c>
    </row>
    <row r="41" spans="3:12" ht="15.75" thickBot="1">
      <c r="C41" s="63">
        <v>31</v>
      </c>
      <c r="D41" s="64" t="s">
        <v>57</v>
      </c>
      <c r="E41" s="65"/>
      <c r="F41" s="65"/>
      <c r="G41" s="65"/>
      <c r="H41" s="65"/>
      <c r="I41" s="65"/>
      <c r="J41" s="92"/>
      <c r="K41" s="93"/>
      <c r="L41" s="94"/>
    </row>
    <row r="42" spans="7:12" ht="12.75">
      <c r="G42" s="66" t="s">
        <v>58</v>
      </c>
      <c r="H42" s="66"/>
      <c r="I42" s="67">
        <f>AVERAGE(I13:I41)</f>
        <v>38.349999999999994</v>
      </c>
      <c r="J42" s="67">
        <f>AVERAGE(J13:J41)</f>
        <v>14.55048942586052</v>
      </c>
      <c r="K42" s="67">
        <f>AVERAGE(K13:K41)</f>
        <v>10.419166666666667</v>
      </c>
      <c r="L42" s="67">
        <f>AVERAGE(L13:L41)</f>
        <v>10.542499999999999</v>
      </c>
    </row>
  </sheetData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2" r:id="rId2"/>
  <headerFooter alignWithMargins="0">
    <oddHeader>&amp;C&amp;F</oddHeader>
    <oddFooter>&amp;CStrona &amp;P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3:H28"/>
  <sheetViews>
    <sheetView tabSelected="1" workbookViewId="0" topLeftCell="A2">
      <selection activeCell="E36" sqref="E36"/>
    </sheetView>
  </sheetViews>
  <sheetFormatPr defaultColWidth="9.00390625" defaultRowHeight="12.75"/>
  <cols>
    <col min="2" max="2" width="26.625" style="0" customWidth="1"/>
    <col min="3" max="3" width="13.25390625" style="0" bestFit="1" customWidth="1"/>
    <col min="4" max="4" width="14.625" style="0" customWidth="1"/>
    <col min="5" max="5" width="13.00390625" style="0" customWidth="1"/>
    <col min="6" max="6" width="16.125" style="0" customWidth="1"/>
    <col min="7" max="7" width="12.125" style="0" customWidth="1"/>
    <col min="8" max="8" width="12.75390625" style="0" customWidth="1"/>
  </cols>
  <sheetData>
    <row r="2" ht="4.5" customHeight="1"/>
    <row r="3" ht="3" customHeight="1">
      <c r="B3" s="1"/>
    </row>
    <row r="4" ht="21" customHeight="1">
      <c r="B4" s="141" t="s">
        <v>114</v>
      </c>
    </row>
    <row r="5" ht="17.25" customHeight="1">
      <c r="B5" s="142" t="s">
        <v>115</v>
      </c>
    </row>
    <row r="6" ht="17.25" customHeight="1">
      <c r="B6" s="142" t="s">
        <v>116</v>
      </c>
    </row>
    <row r="7" ht="17.25" customHeight="1">
      <c r="B7" s="142" t="s">
        <v>117</v>
      </c>
    </row>
    <row r="8" spans="1:2" ht="16.5" thickBot="1">
      <c r="A8" s="5"/>
      <c r="B8" s="143" t="s">
        <v>145</v>
      </c>
    </row>
    <row r="9" spans="2:8" ht="15">
      <c r="B9" s="144" t="s">
        <v>3</v>
      </c>
      <c r="C9" s="145"/>
      <c r="D9" s="145" t="s">
        <v>118</v>
      </c>
      <c r="E9" s="145" t="s">
        <v>119</v>
      </c>
      <c r="F9" s="145" t="s">
        <v>120</v>
      </c>
      <c r="G9" s="145" t="s">
        <v>121</v>
      </c>
      <c r="H9" s="146" t="s">
        <v>122</v>
      </c>
    </row>
    <row r="10" spans="1:8" ht="18.75" thickBot="1">
      <c r="A10" s="6"/>
      <c r="B10" s="202" t="s">
        <v>15</v>
      </c>
      <c r="C10" s="203" t="s">
        <v>123</v>
      </c>
      <c r="D10" s="204" t="s">
        <v>124</v>
      </c>
      <c r="E10" s="205" t="s">
        <v>125</v>
      </c>
      <c r="F10" s="206" t="s">
        <v>126</v>
      </c>
      <c r="G10" s="207" t="s">
        <v>23</v>
      </c>
      <c r="H10" s="208" t="s">
        <v>127</v>
      </c>
    </row>
    <row r="11" spans="2:8" ht="18">
      <c r="B11" s="209" t="s">
        <v>128</v>
      </c>
      <c r="C11" s="210">
        <v>230</v>
      </c>
      <c r="D11" s="211">
        <f>COUNT('09-ISO-ZIARNO-BUTOR'!E18,'09-ISO-ZIARNO-KSIĘŻYLAS'!E18,'09-ISO-ZIARNO-POSPIECH'!E18,'09-ISO-ZIARNO-BUJAKÓW'!E18,'09-ISO-ZIARNO-CIUPKA'!E18,'09-ISO-ZIARNO-CIMAŁA'!E18,'09-ISO-ZIARNO-KOSMOL'!E18,'09-ISO-ZIARNO-LIS'!E18,'09-ISO-ZIARNO-BŁASZCZYK'!E18,'09-ISO-ZIARNO-ROZENBERG'!E18,'09-ISO-ZIARNO-CZECH'!E18,'09-ISO-ZIARNO-JAMY'!E18,'09-ISO-ZIARNO-NAWROT'!E18,'09-ISO-ZIARNO-BĄK'!E18,'09-ISO-ZIARNO-KOBELUCH'!E18,'09-ISO-ZIARNO-MARKS'!E18,'09-ISO-ZIARNO-SOLOWSKI'!E18,'09-ISO-ZIARNO-MAZUR'!E18,'09-ISO-ZIARNO-KORYZNA'!E18,'09-ISO-ZIARNO-JĘDRYSEK'!E18,'09-ISO-ZIARNO-FIRLUS'!E18,'09-ISO-ZIARNO-CZYŻ'!E18,'09-ISO-ZIARNO-MRÓZ HUBERT'!E18,'09-ISO-ZIARNO-STROMSKI'!E18,'09-ISO-ZIARNO-MAJNUSZ'!E18,'09-ISO-ZIARNO-ZACNY'!E18,'09-ISO-ZIARNO-SIKORA'!E18)</f>
        <v>7</v>
      </c>
      <c r="E11" s="212">
        <f>AVERAGE('09-ISO-ZIARNO-BUTOR'!E18,'09-ISO-ZIARNO-KSIĘŻYLAS'!E18,'09-ISO-ZIARNO-POSPIECH'!E18,'09-ISO-ZIARNO-BUJAKÓW'!E18,'09-ISO-ZIARNO-CIUPKA'!E18,'09-ISO-ZIARNO-CIMAŁA'!E18,'09-ISO-ZIARNO-KOSMOL'!E18,'09-ISO-ZIARNO-LIS'!E18,'09-ISO-ZIARNO-BŁASZCZYK'!E18,'09-ISO-ZIARNO-ROZENBERG'!E18,'09-ISO-ZIARNO-CZECH'!E18,'09-ISO-ZIARNO-JAMY'!E18,'09-ISO-ZIARNO-NAWROT'!E18,'09-ISO-ZIARNO-BĄK'!E18,'09-ISO-ZIARNO-KOBELUCH'!E18,'09-ISO-ZIARNO-MARKS'!E18,'09-ISO-ZIARNO-SOLOWSKI'!E18,'09-ISO-ZIARNO-MAZUR'!E18,'09-ISO-ZIARNO-KORYZNA'!E18,'09-ISO-ZIARNO-JĘDRYSEK'!E18,'09-ISO-ZIARNO-FIRLUS'!E18,'09-ISO-ZIARNO-CZYŻ'!E18,'09-ISO-ZIARNO-MRÓZ HUBERT'!E18,'09-ISO-ZIARNO-STROMSKI'!E18,'09-ISO-ZIARNO-MAJNUSZ'!E18,'09-ISO-ZIARNO-ZACNY'!E18,'09-ISO-ZIARNO-SIKORA'!E18)</f>
        <v>81095.28571428571</v>
      </c>
      <c r="F11" s="213">
        <f>AVERAGE('09-ISO-ZIARNO-BUTOR'!I18,'09-ISO-ZIARNO-KSIĘŻYLAS'!I18,'09-ISO-ZIARNO-POSPIECH'!I18,'09-ISO-ZIARNO-BUJAKÓW'!I18,'09-ISO-ZIARNO-CIUPKA'!I18,'09-ISO-ZIARNO-CIMAŁA'!I18,'09-ISO-ZIARNO-KOSMOL'!I18,'09-ISO-ZIARNO-LIS'!I18,'09-ISO-ZIARNO-BŁASZCZYK'!I18,'09-ISO-ZIARNO-ROZENBERG'!I18,'09-ISO-ZIARNO-CZECH'!I18,'09-ISO-ZIARNO-JAMY'!I18,'09-ISO-ZIARNO-NAWROT'!I18,'09-ISO-ZIARNO-BĄK'!I18,'09-ISO-ZIARNO-KOBELUCH'!I18,'09-ISO-ZIARNO-MARKS'!I18,'09-ISO-ZIARNO-SOLOWSKI'!I18,'09-ISO-ZIARNO-MAZUR'!I18,'09-ISO-ZIARNO-KORYZNA'!I18,'09-ISO-ZIARNO-JĘDRYSEK'!I18,'09-ISO-ZIARNO-FIRLUS'!I18,'09-ISO-ZIARNO-CZYŻ'!I18,'09-ISO-ZIARNO-MRÓZ HUBERT'!I18,'09-ISO-ZIARNO-STROMSKI'!I18,'09-ISO-ZIARNO-MAJNUSZ'!I18,'09-ISO-ZIARNO-ZACNY'!I18,'09-ISO-ZIARNO-SIKORA'!I18)</f>
        <v>31.599999999999998</v>
      </c>
      <c r="G11" s="214">
        <f>AVERAGE('09-ISO-ZIARNO-BUTOR'!L18,'09-ISO-ZIARNO-KSIĘŻYLAS'!L18,'09-ISO-ZIARNO-POSPIECH'!L18,'09-ISO-ZIARNO-BUJAKÓW'!L18,'09-ISO-ZIARNO-CIUPKA'!L18,'09-ISO-ZIARNO-CIMAŁA'!L18,'09-ISO-ZIARNO-KOSMOL'!L18,'09-ISO-ZIARNO-LIS'!L18,'09-ISO-ZIARNO-BŁASZCZYK'!L18,'09-ISO-ZIARNO-ROZENBERG'!L18,'09-ISO-ZIARNO-CZECH'!L18,'09-ISO-ZIARNO-JAMY'!L18,'09-ISO-ZIARNO-NAWROT'!L18,'09-ISO-ZIARNO-BĄK'!L18,'09-ISO-ZIARNO-KOBELUCH'!L18,'09-ISO-ZIARNO-MARKS'!L18,'09-ISO-ZIARNO-SOLOWSKI'!L18,'09-ISO-ZIARNO-MAZUR'!L18,'09-ISO-ZIARNO-KORYZNA'!L18,'09-ISO-ZIARNO-JĘDRYSEK'!L18,'09-ISO-ZIARNO-FIRLUS'!L18,'09-ISO-ZIARNO-CZYŻ'!L18,'09-ISO-ZIARNO-MRÓZ HUBERT'!L18,'09-ISO-ZIARNO-STROMSKI'!L18,'09-ISO-ZIARNO-MAJNUSZ'!L18,'09-ISO-ZIARNO-ZACNY'!L18,'09-ISO-ZIARNO-SIKORA'!L18)</f>
        <v>9.894285714285715</v>
      </c>
      <c r="H11" s="215">
        <f>MAX('09-ISO-ZIARNO-BUTOR'!L18,'09-ISO-ZIARNO-KSIĘŻYLAS'!L18,'09-ISO-ZIARNO-POSPIECH'!L18,'09-ISO-ZIARNO-BUJAKÓW'!L18,'09-ISO-ZIARNO-CIUPKA'!L18,'09-ISO-ZIARNO-CIMAŁA'!L18,'09-ISO-ZIARNO-KOSMOL'!L18,'09-ISO-ZIARNO-LIS'!L18,'09-ISO-ZIARNO-BŁASZCZYK'!L18,'09-ISO-ZIARNO-ROZENBERG'!L18,'09-ISO-ZIARNO-CZECH'!L18,'09-ISO-ZIARNO-JAMY'!L18,'09-ISO-ZIARNO-NAWROT'!L18,'09-ISO-ZIARNO-BĄK'!L18,'09-ISO-ZIARNO-KOBELUCH'!L18,'09-ISO-ZIARNO-MARKS'!L18,'09-ISO-ZIARNO-SOLOWSKI'!L18,'09-ISO-ZIARNO-MAZUR'!L18,'09-ISO-ZIARNO-KORYZNA'!L18,'09-ISO-ZIARNO-JĘDRYSEK'!L18,'09-ISO-ZIARNO-FIRLUS'!L18,'09-ISO-ZIARNO-CZYŻ'!L18,'09-ISO-ZIARNO-MRÓZ HUBERT'!L18,'09-ISO-ZIARNO-STROMSKI'!L18,'09-ISO-ZIARNO-MAJNUSZ'!L18,'09-ISO-ZIARNO-ZACNY'!L18,'09-ISO-ZIARNO-SIKORA'!L18)</f>
        <v>11.56</v>
      </c>
    </row>
    <row r="12" spans="2:8" ht="18">
      <c r="B12" s="188" t="s">
        <v>129</v>
      </c>
      <c r="C12" s="190">
        <v>260</v>
      </c>
      <c r="D12" s="191">
        <f>COUNT('09-ISO-ZIARNO-BUTOR'!E19,'09-ISO-ZIARNO-KSIĘŻYLAS'!E19,'09-ISO-ZIARNO-POSPIECH'!E19,'09-ISO-ZIARNO-BUJAKÓW'!E19,'09-ISO-ZIARNO-CIUPKA'!E19,'09-ISO-ZIARNO-CIMAŁA'!E19,'09-ISO-ZIARNO-KOSMOL'!E19,'09-ISO-ZIARNO-LIS'!E19,'09-ISO-ZIARNO-BŁASZCZYK'!E19,'09-ISO-ZIARNO-ROZENBERG'!E19,'09-ISO-ZIARNO-CZECH'!E19,'09-ISO-ZIARNO-JAMY'!E19,'09-ISO-ZIARNO-NAWROT'!E19,'09-ISO-ZIARNO-BĄK'!E19,'09-ISO-ZIARNO-KOBELUCH'!E19,'09-ISO-ZIARNO-MARKS'!E19,'09-ISO-ZIARNO-SOLOWSKI'!E19,'09-ISO-ZIARNO-MAZUR'!E19,'09-ISO-ZIARNO-KORYZNA'!E19,'09-ISO-ZIARNO-JĘDRYSEK'!E19,'09-ISO-ZIARNO-FIRLUS'!E19,'09-ISO-ZIARNO-CZYŻ'!E19,'09-ISO-ZIARNO-MRÓZ HUBERT'!E19,'09-ISO-ZIARNO-STROMSKI'!E19,'09-ISO-ZIARNO-MAJNUSZ'!E19,'09-ISO-ZIARNO-ZACNY'!E19,'09-ISO-ZIARNO-SIKORA'!E19)</f>
        <v>6</v>
      </c>
      <c r="E12" s="192">
        <f>AVERAGE('09-ISO-ZIARNO-BUTOR'!E19,'09-ISO-ZIARNO-KSIĘŻYLAS'!E19,'09-ISO-ZIARNO-POSPIECH'!E19,'09-ISO-ZIARNO-BUJAKÓW'!E19,'09-ISO-ZIARNO-CIUPKA'!E19,'09-ISO-ZIARNO-CIMAŁA'!E19,'09-ISO-ZIARNO-KOSMOL'!E19,'09-ISO-ZIARNO-LIS'!E19,'09-ISO-ZIARNO-BŁASZCZYK'!E19,'09-ISO-ZIARNO-ROZENBERG'!E19,'09-ISO-ZIARNO-CZECH'!E19,'09-ISO-ZIARNO-JAMY'!E19,'09-ISO-ZIARNO-NAWROT'!E19,'09-ISO-ZIARNO-BĄK'!E19,'09-ISO-ZIARNO-KOBELUCH'!E19,'09-ISO-ZIARNO-MARKS'!E19,'09-ISO-ZIARNO-SOLOWSKI'!E19,'09-ISO-ZIARNO-MAZUR'!E19,'09-ISO-ZIARNO-KORYZNA'!E19,'09-ISO-ZIARNO-JĘDRYSEK'!E19,'09-ISO-ZIARNO-FIRLUS'!E19,'09-ISO-ZIARNO-CZYŻ'!E19,'09-ISO-ZIARNO-MRÓZ HUBERT'!E19,'09-ISO-ZIARNO-STROMSKI'!E19,'09-ISO-ZIARNO-MAJNUSZ'!E19,'09-ISO-ZIARNO-ZACNY'!E19,'09-ISO-ZIARNO-SIKORA'!E19)</f>
        <v>81611.16666666667</v>
      </c>
      <c r="F12" s="193">
        <f>AVERAGE('09-ISO-ZIARNO-BUTOR'!I19,'09-ISO-ZIARNO-KSIĘŻYLAS'!I19,'09-ISO-ZIARNO-POSPIECH'!I19,'09-ISO-ZIARNO-BUJAKÓW'!I19,'09-ISO-ZIARNO-CIUPKA'!I19,'09-ISO-ZIARNO-CIMAŁA'!I19,'09-ISO-ZIARNO-KOSMOL'!I19,'09-ISO-ZIARNO-LIS'!I19,'09-ISO-ZIARNO-BŁASZCZYK'!I19,'09-ISO-ZIARNO-ROZENBERG'!I19,'09-ISO-ZIARNO-CZECH'!I19,'09-ISO-ZIARNO-JAMY'!I19,'09-ISO-ZIARNO-NAWROT'!I19,'09-ISO-ZIARNO-BĄK'!I19,'09-ISO-ZIARNO-KOBELUCH'!I19,'09-ISO-ZIARNO-MARKS'!I19,'09-ISO-ZIARNO-SOLOWSKI'!I19,'09-ISO-ZIARNO-MAZUR'!I19,'09-ISO-ZIARNO-KORYZNA'!I19,'09-ISO-ZIARNO-JĘDRYSEK'!I19,'09-ISO-ZIARNO-FIRLUS'!I19,'09-ISO-ZIARNO-CZYŻ'!I19,'09-ISO-ZIARNO-MRÓZ HUBERT'!I19,'09-ISO-ZIARNO-STROMSKI'!I19,'09-ISO-ZIARNO-MAJNUSZ'!I19,'09-ISO-ZIARNO-ZACNY'!I19,'09-ISO-ZIARNO-SIKORA'!I19)</f>
        <v>28.766666666666666</v>
      </c>
      <c r="G12" s="194">
        <f>AVERAGE('09-ISO-ZIARNO-BUTOR'!L19,'09-ISO-ZIARNO-KSIĘŻYLAS'!L19,'09-ISO-ZIARNO-POSPIECH'!L19,'09-ISO-ZIARNO-BUJAKÓW'!L19,'09-ISO-ZIARNO-CIUPKA'!L19,'09-ISO-ZIARNO-CIMAŁA'!L19,'09-ISO-ZIARNO-KOSMOL'!L19,'09-ISO-ZIARNO-LIS'!L19,'09-ISO-ZIARNO-BŁASZCZYK'!L19,'09-ISO-ZIARNO-ROZENBERG'!L19,'09-ISO-ZIARNO-CZECH'!L19,'09-ISO-ZIARNO-JAMY'!L19,'09-ISO-ZIARNO-NAWROT'!L19,'09-ISO-ZIARNO-BĄK'!L19,'09-ISO-ZIARNO-KOBELUCH'!L19,'09-ISO-ZIARNO-MARKS'!L19,'09-ISO-ZIARNO-SOLOWSKI'!L19,'09-ISO-ZIARNO-MAZUR'!L19,'09-ISO-ZIARNO-KORYZNA'!L19,'09-ISO-ZIARNO-JĘDRYSEK'!L19,'09-ISO-ZIARNO-FIRLUS'!L19,'09-ISO-ZIARNO-CZYŻ'!L19,'09-ISO-ZIARNO-MRÓZ HUBERT'!L19,'09-ISO-ZIARNO-STROMSKI'!L19,'09-ISO-ZIARNO-MAJNUSZ'!L19,'09-ISO-ZIARNO-ZACNY'!L19,'09-ISO-ZIARNO-SIKORA'!L19)</f>
        <v>9.173333333333332</v>
      </c>
      <c r="H12" s="216">
        <f>MAX('09-ISO-ZIARNO-BUTOR'!L19,'09-ISO-ZIARNO-KSIĘŻYLAS'!L19,'09-ISO-ZIARNO-POSPIECH'!L19,'09-ISO-ZIARNO-BUJAKÓW'!L19,'09-ISO-ZIARNO-CIUPKA'!L19,'09-ISO-ZIARNO-CIMAŁA'!L19,'09-ISO-ZIARNO-KOSMOL'!L19,'09-ISO-ZIARNO-LIS'!L19,'09-ISO-ZIARNO-BŁASZCZYK'!L19,'09-ISO-ZIARNO-ROZENBERG'!L19,'09-ISO-ZIARNO-CZECH'!L19,'09-ISO-ZIARNO-JAMY'!L19,'09-ISO-ZIARNO-NAWROT'!L19,'09-ISO-ZIARNO-BĄK'!L19,'09-ISO-ZIARNO-KOBELUCH'!L19,'09-ISO-ZIARNO-MARKS'!L19,'09-ISO-ZIARNO-SOLOWSKI'!L19,'09-ISO-ZIARNO-MAZUR'!L19,'09-ISO-ZIARNO-KORYZNA'!L19,'09-ISO-ZIARNO-JĘDRYSEK'!L19,'09-ISO-ZIARNO-FIRLUS'!L19,'09-ISO-ZIARNO-CZYŻ'!L19,'09-ISO-ZIARNO-MRÓZ HUBERT'!L19,'09-ISO-ZIARNO-STROMSKI'!L19,'09-ISO-ZIARNO-MAJNUSZ'!L19,'09-ISO-ZIARNO-ZACNY'!L19,'09-ISO-ZIARNO-SIKORA'!L19)</f>
        <v>9.92</v>
      </c>
    </row>
    <row r="13" spans="2:8" ht="18">
      <c r="B13" s="188" t="s">
        <v>130</v>
      </c>
      <c r="C13" s="196">
        <v>240</v>
      </c>
      <c r="D13" s="191">
        <f>COUNT('09-ISO-ZIARNO-BUTOR'!E20,'09-ISO-ZIARNO-KSIĘŻYLAS'!E20,'09-ISO-ZIARNO-POSPIECH'!E20,'09-ISO-ZIARNO-BUJAKÓW'!E20,'09-ISO-ZIARNO-CIUPKA'!E20,'09-ISO-ZIARNO-CIMAŁA'!E20,'09-ISO-ZIARNO-KOSMOL'!E20,'09-ISO-ZIARNO-LIS'!E20,'09-ISO-ZIARNO-BŁASZCZYK'!E20,'09-ISO-ZIARNO-ROZENBERG'!E20,'09-ISO-ZIARNO-CZECH'!E20,'09-ISO-ZIARNO-JAMY'!E20,'09-ISO-ZIARNO-NAWROT'!E20,'09-ISO-ZIARNO-BĄK'!E20,'09-ISO-ZIARNO-KOBELUCH'!E20,'09-ISO-ZIARNO-MARKS'!E20,'09-ISO-ZIARNO-SOLOWSKI'!E20,'09-ISO-ZIARNO-MAZUR'!E20,'09-ISO-ZIARNO-KORYZNA'!E20,'09-ISO-ZIARNO-JĘDRYSEK'!E20,'09-ISO-ZIARNO-FIRLUS'!E20,'09-ISO-ZIARNO-CZYŻ'!E20,'09-ISO-ZIARNO-MRÓZ HUBERT'!E20,'09-ISO-ZIARNO-STROMSKI'!E20,'09-ISO-ZIARNO-MAJNUSZ'!E20,'09-ISO-ZIARNO-ZACNY'!E20,'09-ISO-ZIARNO-SIKORA'!E20)</f>
        <v>4</v>
      </c>
      <c r="E13" s="192">
        <f>AVERAGE('09-ISO-ZIARNO-BUTOR'!E20,'09-ISO-ZIARNO-KSIĘŻYLAS'!E20,'09-ISO-ZIARNO-POSPIECH'!E20,'09-ISO-ZIARNO-BUJAKÓW'!E20,'09-ISO-ZIARNO-CIUPKA'!E20,'09-ISO-ZIARNO-CIMAŁA'!E20,'09-ISO-ZIARNO-KOSMOL'!E20,'09-ISO-ZIARNO-LIS'!E20,'09-ISO-ZIARNO-BŁASZCZYK'!E20,'09-ISO-ZIARNO-ROZENBERG'!E20,'09-ISO-ZIARNO-CZECH'!E20,'09-ISO-ZIARNO-JAMY'!E20,'09-ISO-ZIARNO-NAWROT'!E20,'09-ISO-ZIARNO-BĄK'!E20,'09-ISO-ZIARNO-KOBELUCH'!E20,'09-ISO-ZIARNO-MARKS'!E20,'09-ISO-ZIARNO-SOLOWSKI'!E20,'09-ISO-ZIARNO-MAZUR'!E20,'09-ISO-ZIARNO-KORYZNA'!E20,'09-ISO-ZIARNO-JĘDRYSEK'!E20,'09-ISO-ZIARNO-FIRLUS'!E20,'09-ISO-ZIARNO-CZYŻ'!E20,'09-ISO-ZIARNO-MRÓZ HUBERT'!E20,'09-ISO-ZIARNO-STROMSKI'!E20,'09-ISO-ZIARNO-MAJNUSZ'!E20,'09-ISO-ZIARNO-ZACNY'!E20,'09-ISO-ZIARNO-SIKORA'!E20)</f>
        <v>81916.75</v>
      </c>
      <c r="F13" s="193">
        <f>AVERAGE('09-ISO-ZIARNO-BUTOR'!I20,'09-ISO-ZIARNO-KSIĘŻYLAS'!I20,'09-ISO-ZIARNO-POSPIECH'!I20,'09-ISO-ZIARNO-BUJAKÓW'!I20,'09-ISO-ZIARNO-CIUPKA'!I20,'09-ISO-ZIARNO-CIMAŁA'!I20,'09-ISO-ZIARNO-KOSMOL'!I20,'09-ISO-ZIARNO-LIS'!I20,'09-ISO-ZIARNO-BŁASZCZYK'!I20,'09-ISO-ZIARNO-ROZENBERG'!I20,'09-ISO-ZIARNO-CZECH'!I20,'09-ISO-ZIARNO-JAMY'!I20,'09-ISO-ZIARNO-NAWROT'!I20,'09-ISO-ZIARNO-BĄK'!I20,'09-ISO-ZIARNO-KOBELUCH'!I20,'09-ISO-ZIARNO-MARKS'!I20,'09-ISO-ZIARNO-SOLOWSKI'!I20,'09-ISO-ZIARNO-MAZUR'!I20,'09-ISO-ZIARNO-KORYZNA'!I20,'09-ISO-ZIARNO-JĘDRYSEK'!I20,'09-ISO-ZIARNO-FIRLUS'!I20,'09-ISO-ZIARNO-CZYŻ'!I20,'09-ISO-ZIARNO-MRÓZ HUBERT'!I20,'09-ISO-ZIARNO-STROMSKI'!I20,'09-ISO-ZIARNO-MAJNUSZ'!I20,'09-ISO-ZIARNO-ZACNY'!I20,'09-ISO-ZIARNO-SIKORA'!I20)</f>
        <v>33.625</v>
      </c>
      <c r="G13" s="194">
        <f>AVERAGE('09-ISO-ZIARNO-BUTOR'!L20,'09-ISO-ZIARNO-KSIĘŻYLAS'!L20,'09-ISO-ZIARNO-POSPIECH'!L20,'09-ISO-ZIARNO-BUJAKÓW'!L20,'09-ISO-ZIARNO-CIUPKA'!L20,'09-ISO-ZIARNO-CIMAŁA'!L20,'09-ISO-ZIARNO-KOSMOL'!L20,'09-ISO-ZIARNO-LIS'!L20,'09-ISO-ZIARNO-BŁASZCZYK'!L20,'09-ISO-ZIARNO-ROZENBERG'!L20,'09-ISO-ZIARNO-CZECH'!L20,'09-ISO-ZIARNO-JAMY'!L20,'09-ISO-ZIARNO-NAWROT'!L20,'09-ISO-ZIARNO-BĄK'!L20,'09-ISO-ZIARNO-KOBELUCH'!L20,'09-ISO-ZIARNO-MARKS'!L20,'09-ISO-ZIARNO-SOLOWSKI'!L20,'09-ISO-ZIARNO-MAZUR'!L20,'09-ISO-ZIARNO-KORYZNA'!L20,'09-ISO-ZIARNO-JĘDRYSEK'!L20,'09-ISO-ZIARNO-FIRLUS'!L20,'09-ISO-ZIARNO-CZYŻ'!L20,'09-ISO-ZIARNO-MRÓZ HUBERT'!L20,'09-ISO-ZIARNO-STROMSKI'!L20,'09-ISO-ZIARNO-MAJNUSZ'!L20,'09-ISO-ZIARNO-ZACNY'!L20,'09-ISO-ZIARNO-SIKORA'!L20)</f>
        <v>10.1725</v>
      </c>
      <c r="H13" s="216">
        <f>MAX('09-ISO-ZIARNO-BUTOR'!L20,'09-ISO-ZIARNO-KSIĘŻYLAS'!L20,'09-ISO-ZIARNO-POSPIECH'!L20,'09-ISO-ZIARNO-BUJAKÓW'!L20,'09-ISO-ZIARNO-CIUPKA'!L20,'09-ISO-ZIARNO-CIMAŁA'!L20,'09-ISO-ZIARNO-KOSMOL'!L20,'09-ISO-ZIARNO-LIS'!L20,'09-ISO-ZIARNO-BŁASZCZYK'!L20,'09-ISO-ZIARNO-ROZENBERG'!L20,'09-ISO-ZIARNO-CZECH'!L20,'09-ISO-ZIARNO-JAMY'!L20,'09-ISO-ZIARNO-NAWROT'!L20,'09-ISO-ZIARNO-BĄK'!L20,'09-ISO-ZIARNO-KOBELUCH'!L20,'09-ISO-ZIARNO-MARKS'!L20,'09-ISO-ZIARNO-SOLOWSKI'!L20,'09-ISO-ZIARNO-MAZUR'!L20,'09-ISO-ZIARNO-KORYZNA'!L20,'09-ISO-ZIARNO-JĘDRYSEK'!L20,'09-ISO-ZIARNO-FIRLUS'!L20,'09-ISO-ZIARNO-CZYŻ'!L20,'09-ISO-ZIARNO-MRÓZ HUBERT'!L20,'09-ISO-ZIARNO-STROMSKI'!L20,'09-ISO-ZIARNO-MAJNUSZ'!L20,'09-ISO-ZIARNO-ZACNY'!L20,'09-ISO-ZIARNO-SIKORA'!L20)</f>
        <v>10.68</v>
      </c>
    </row>
    <row r="14" spans="2:8" ht="18">
      <c r="B14" s="217" t="s">
        <v>131</v>
      </c>
      <c r="C14" s="195">
        <v>260</v>
      </c>
      <c r="D14" s="197">
        <f>COUNT('09-ISO-ZIARNO-BUTOR'!E25,'09-ISO-ZIARNO-KSIĘŻYLAS'!E25,'09-ISO-ZIARNO-POSPIECH'!E25,'09-ISO-ZIARNO-BUJAKÓW'!E25,'09-ISO-ZIARNO-CIUPKA'!E25,'09-ISO-ZIARNO-CIMAŁA'!E25,'09-ISO-ZIARNO-KOSMOL'!E25,'09-ISO-ZIARNO-LIS'!E25,'09-ISO-ZIARNO-BŁASZCZYK'!E25,'09-ISO-ZIARNO-ROZENBERG'!E25,'09-ISO-ZIARNO-CZECH'!E25,'09-ISO-ZIARNO-JAMY'!E25,'09-ISO-ZIARNO-NAWROT'!E25,'09-ISO-ZIARNO-BĄK'!E25,'09-ISO-ZIARNO-KOBELUCH'!E25,'09-ISO-ZIARNO-MARKS'!E25,'09-ISO-ZIARNO-SOLOWSKI'!E25,'09-ISO-ZIARNO-MAZUR'!E25,'09-ISO-ZIARNO-KORYZNA'!E25,'09-ISO-ZIARNO-JĘDRYSEK'!E25,'09-ISO-ZIARNO-FIRLUS'!E25,'09-ISO-ZIARNO-CZYŻ'!E25,'09-ISO-ZIARNO-MRÓZ HUBERT'!E25,'09-ISO-ZIARNO-STROMSKI'!E25,'09-ISO-ZIARNO-MAJNUSZ'!E25,'09-ISO-ZIARNO-ZACNY'!E25,'09-ISO-ZIARNO-SIKORA'!E25)</f>
        <v>24</v>
      </c>
      <c r="E14" s="198">
        <f>AVERAGE('09-ISO-ZIARNO-BUTOR'!E25,'09-ISO-ZIARNO-KSIĘŻYLAS'!E25,'09-ISO-ZIARNO-POSPIECH'!E25,'09-ISO-ZIARNO-BUJAKÓW'!E25,'09-ISO-ZIARNO-CIUPKA'!E25,'09-ISO-ZIARNO-CIMAŁA'!E25,'09-ISO-ZIARNO-KOSMOL'!E25,'09-ISO-ZIARNO-LIS'!E25,'09-ISO-ZIARNO-BŁASZCZYK'!E25,'09-ISO-ZIARNO-ROZENBERG'!E25,'09-ISO-ZIARNO-CZECH'!E25,'09-ISO-ZIARNO-JAMY'!E25,'09-ISO-ZIARNO-NAWROT'!E25,'09-ISO-ZIARNO-BĄK'!E25,'09-ISO-ZIARNO-KOBELUCH'!E25,'09-ISO-ZIARNO-MARKS'!E25,'09-ISO-ZIARNO-SOLOWSKI'!E25,'09-ISO-ZIARNO-MAZUR'!E25,'09-ISO-ZIARNO-KORYZNA'!E25,'09-ISO-ZIARNO-JĘDRYSEK'!E25,'09-ISO-ZIARNO-FIRLUS'!E25,'09-ISO-ZIARNO-CZYŻ'!E25,'09-ISO-ZIARNO-MRÓZ HUBERT'!E25,'09-ISO-ZIARNO-STROMSKI'!E25,'09-ISO-ZIARNO-MAJNUSZ'!E25,'09-ISO-ZIARNO-ZACNY'!E25,'09-ISO-ZIARNO-SIKORA'!E25)</f>
        <v>81222.25</v>
      </c>
      <c r="F14" s="199">
        <f>AVERAGE('09-ISO-ZIARNO-BUTOR'!I25,'09-ISO-ZIARNO-KSIĘŻYLAS'!I25,'09-ISO-ZIARNO-POSPIECH'!I25,'09-ISO-ZIARNO-BUJAKÓW'!I25,'09-ISO-ZIARNO-CIUPKA'!I25,'09-ISO-ZIARNO-CIMAŁA'!I25,'09-ISO-ZIARNO-KOSMOL'!I25,'09-ISO-ZIARNO-LIS'!I25,'09-ISO-ZIARNO-BŁASZCZYK'!I25,'09-ISO-ZIARNO-ROZENBERG'!I25,'09-ISO-ZIARNO-CZECH'!I25,'09-ISO-ZIARNO-JAMY'!I25,'09-ISO-ZIARNO-NAWROT'!I25,'09-ISO-ZIARNO-BĄK'!I25,'09-ISO-ZIARNO-KOBELUCH'!I25,'09-ISO-ZIARNO-MARKS'!I25,'09-ISO-ZIARNO-SOLOWSKI'!I25,'09-ISO-ZIARNO-MAZUR'!I25,'09-ISO-ZIARNO-KORYZNA'!I25,'09-ISO-ZIARNO-JĘDRYSEK'!I25,'09-ISO-ZIARNO-FIRLUS'!I25,'09-ISO-ZIARNO-CZYŻ'!I25,'09-ISO-ZIARNO-MRÓZ HUBERT'!I25,'09-ISO-ZIARNO-STROMSKI'!I25,'09-ISO-ZIARNO-MAJNUSZ'!I25,'09-ISO-ZIARNO-ZACNY'!I25,'09-ISO-ZIARNO-SIKORA'!I25)</f>
        <v>33.973333333333336</v>
      </c>
      <c r="G14" s="200">
        <f>AVERAGE('09-ISO-ZIARNO-BUTOR'!L25,'09-ISO-ZIARNO-KSIĘŻYLAS'!L25,'09-ISO-ZIARNO-POSPIECH'!L25,'09-ISO-ZIARNO-BUJAKÓW'!L25,'09-ISO-ZIARNO-CIUPKA'!L25,'09-ISO-ZIARNO-CIMAŁA'!L25,'09-ISO-ZIARNO-KOSMOL'!L25,'09-ISO-ZIARNO-LIS'!L25,'09-ISO-ZIARNO-BŁASZCZYK'!L25,'09-ISO-ZIARNO-ROZENBERG'!L25,'09-ISO-ZIARNO-CZECH'!L25,'09-ISO-ZIARNO-JAMY'!L25,'09-ISO-ZIARNO-NAWROT'!L25,'09-ISO-ZIARNO-BĄK'!L25,'09-ISO-ZIARNO-KOBELUCH'!L25,'09-ISO-ZIARNO-MARKS'!L25,'09-ISO-ZIARNO-SOLOWSKI'!L25,'09-ISO-ZIARNO-MAZUR'!L25,'09-ISO-ZIARNO-KORYZNA'!L25,'09-ISO-ZIARNO-JĘDRYSEK'!L25,'09-ISO-ZIARNO-FIRLUS'!L25,'09-ISO-ZIARNO-CZYŻ'!L25,'09-ISO-ZIARNO-MRÓZ HUBERT'!L25,'09-ISO-ZIARNO-STROMSKI'!L25,'09-ISO-ZIARNO-MAJNUSZ'!L25,'09-ISO-ZIARNO-ZACNY'!L25,'09-ISO-ZIARNO-SIKORA'!L25)</f>
        <v>10.608749999999997</v>
      </c>
      <c r="H14" s="218">
        <f>MAX('09-ISO-ZIARNO-BUTOR'!L25,'09-ISO-ZIARNO-KSIĘŻYLAS'!L25,'09-ISO-ZIARNO-POSPIECH'!L25,'09-ISO-ZIARNO-BUJAKÓW'!L25,'09-ISO-ZIARNO-CIUPKA'!L25,'09-ISO-ZIARNO-CIMAŁA'!L25,'09-ISO-ZIARNO-KOSMOL'!L25,'09-ISO-ZIARNO-LIS'!L25,'09-ISO-ZIARNO-BŁASZCZYK'!L25,'09-ISO-ZIARNO-ROZENBERG'!L25,'09-ISO-ZIARNO-CZECH'!L25,'09-ISO-ZIARNO-JAMY'!L25,'09-ISO-ZIARNO-NAWROT'!L25,'09-ISO-ZIARNO-BĄK'!L25,'09-ISO-ZIARNO-KOBELUCH'!L25,'09-ISO-ZIARNO-MARKS'!L25,'09-ISO-ZIARNO-SOLOWSKI'!L25,'09-ISO-ZIARNO-MAZUR'!L25,'09-ISO-ZIARNO-KORYZNA'!L25,'09-ISO-ZIARNO-JĘDRYSEK'!L25,'09-ISO-ZIARNO-FIRLUS'!L25,'09-ISO-ZIARNO-CZYŻ'!L25,'09-ISO-ZIARNO-MRÓZ HUBERT'!L25,'09-ISO-ZIARNO-STROMSKI'!L25,'09-ISO-ZIARNO-MAJNUSZ'!L25,'09-ISO-ZIARNO-ZACNY'!L25,'09-ISO-ZIARNO-SIKORA'!L25)</f>
        <v>12.79</v>
      </c>
    </row>
    <row r="15" spans="2:8" ht="18">
      <c r="B15" s="219" t="s">
        <v>132</v>
      </c>
      <c r="C15" s="195">
        <v>260</v>
      </c>
      <c r="D15" s="197">
        <f>COUNT('09-ISO-ZIARNO-BUTOR'!E26,'09-ISO-ZIARNO-KSIĘŻYLAS'!E26,'09-ISO-ZIARNO-POSPIECH'!E26,'09-ISO-ZIARNO-BUJAKÓW'!E26,'09-ISO-ZIARNO-CIUPKA'!E26,'09-ISO-ZIARNO-CIMAŁA'!E26,'09-ISO-ZIARNO-KOSMOL'!E26,'09-ISO-ZIARNO-LIS'!E26,'09-ISO-ZIARNO-BŁASZCZYK'!E26,'09-ISO-ZIARNO-ROZENBERG'!E26,'09-ISO-ZIARNO-CZECH'!E26,'09-ISO-ZIARNO-JAMY'!E26,'09-ISO-ZIARNO-NAWROT'!E26,'09-ISO-ZIARNO-BĄK'!E26,'09-ISO-ZIARNO-KOBELUCH'!E26,'09-ISO-ZIARNO-MARKS'!E26,'09-ISO-ZIARNO-SOLOWSKI'!E26,'09-ISO-ZIARNO-MAZUR'!E26,'09-ISO-ZIARNO-KORYZNA'!E26,'09-ISO-ZIARNO-JĘDRYSEK'!E26,'09-ISO-ZIARNO-FIRLUS'!E26,'09-ISO-ZIARNO-CZYŻ'!E26,'09-ISO-ZIARNO-MRÓZ HUBERT'!E26,'09-ISO-ZIARNO-STROMSKI'!E26,'09-ISO-ZIARNO-MAJNUSZ'!E26,'09-ISO-ZIARNO-ZACNY'!E26,'09-ISO-ZIARNO-SIKORA'!E26)</f>
        <v>24</v>
      </c>
      <c r="E15" s="198">
        <f>AVERAGE('09-ISO-ZIARNO-BUTOR'!E26,'09-ISO-ZIARNO-KSIĘŻYLAS'!E26,'09-ISO-ZIARNO-POSPIECH'!E26,'09-ISO-ZIARNO-BUJAKÓW'!E26,'09-ISO-ZIARNO-CIUPKA'!E26,'09-ISO-ZIARNO-CIMAŁA'!E26,'09-ISO-ZIARNO-KOSMOL'!E26,'09-ISO-ZIARNO-LIS'!E26,'09-ISO-ZIARNO-BŁASZCZYK'!E26,'09-ISO-ZIARNO-ROZENBERG'!E26,'09-ISO-ZIARNO-CZECH'!E26,'09-ISO-ZIARNO-JAMY'!E26,'09-ISO-ZIARNO-NAWROT'!E26,'09-ISO-ZIARNO-BĄK'!E26,'09-ISO-ZIARNO-KOBELUCH'!E26,'09-ISO-ZIARNO-MARKS'!E26,'09-ISO-ZIARNO-SOLOWSKI'!E26,'09-ISO-ZIARNO-MAZUR'!E26,'09-ISO-ZIARNO-KORYZNA'!E26,'09-ISO-ZIARNO-JĘDRYSEK'!E26,'09-ISO-ZIARNO-FIRLUS'!E26,'09-ISO-ZIARNO-CZYŻ'!E26,'09-ISO-ZIARNO-MRÓZ HUBERT'!E26,'09-ISO-ZIARNO-STROMSKI'!E26,'09-ISO-ZIARNO-MAJNUSZ'!E26,'09-ISO-ZIARNO-ZACNY'!E26,'09-ISO-ZIARNO-SIKORA'!E26)</f>
        <v>81782.79166666667</v>
      </c>
      <c r="F15" s="199">
        <f>AVERAGE('09-ISO-ZIARNO-BUTOR'!I26,'09-ISO-ZIARNO-KSIĘŻYLAS'!I26,'09-ISO-ZIARNO-POSPIECH'!I26,'09-ISO-ZIARNO-BUJAKÓW'!I26,'09-ISO-ZIARNO-CIUPKA'!I26,'09-ISO-ZIARNO-CIMAŁA'!I26,'09-ISO-ZIARNO-KOSMOL'!I26,'09-ISO-ZIARNO-LIS'!I26,'09-ISO-ZIARNO-BŁASZCZYK'!I26,'09-ISO-ZIARNO-ROZENBERG'!I26,'09-ISO-ZIARNO-CZECH'!I26,'09-ISO-ZIARNO-JAMY'!I26,'09-ISO-ZIARNO-NAWROT'!I26,'09-ISO-ZIARNO-BĄK'!I26,'09-ISO-ZIARNO-KOBELUCH'!I26,'09-ISO-ZIARNO-MARKS'!I26,'09-ISO-ZIARNO-SOLOWSKI'!I26,'09-ISO-ZIARNO-MAZUR'!I26,'09-ISO-ZIARNO-KORYZNA'!I26,'09-ISO-ZIARNO-JĘDRYSEK'!I26,'09-ISO-ZIARNO-FIRLUS'!I26,'09-ISO-ZIARNO-CZYŻ'!I26,'09-ISO-ZIARNO-MRÓZ HUBERT'!I26,'09-ISO-ZIARNO-STROMSKI'!I26,'09-ISO-ZIARNO-MAJNUSZ'!I26,'09-ISO-ZIARNO-ZACNY'!I26,'09-ISO-ZIARNO-SIKORA'!I26)</f>
        <v>32.790416666666665</v>
      </c>
      <c r="G15" s="200">
        <f>AVERAGE('09-ISO-ZIARNO-BUTOR'!L26,'09-ISO-ZIARNO-KSIĘŻYLAS'!L26,'09-ISO-ZIARNO-POSPIECH'!L26,'09-ISO-ZIARNO-BUJAKÓW'!L26,'09-ISO-ZIARNO-CIUPKA'!L26,'09-ISO-ZIARNO-CIMAŁA'!L26,'09-ISO-ZIARNO-KOSMOL'!L26,'09-ISO-ZIARNO-LIS'!L26,'09-ISO-ZIARNO-BŁASZCZYK'!L26,'09-ISO-ZIARNO-ROZENBERG'!L26,'09-ISO-ZIARNO-CZECH'!L26,'09-ISO-ZIARNO-JAMY'!L26,'09-ISO-ZIARNO-NAWROT'!L26,'09-ISO-ZIARNO-BĄK'!L26,'09-ISO-ZIARNO-KOBELUCH'!L26,'09-ISO-ZIARNO-MARKS'!L26,'09-ISO-ZIARNO-SOLOWSKI'!L26,'09-ISO-ZIARNO-MAZUR'!L26,'09-ISO-ZIARNO-KORYZNA'!L26,'09-ISO-ZIARNO-JĘDRYSEK'!L26,'09-ISO-ZIARNO-FIRLUS'!L26,'09-ISO-ZIARNO-CZYŻ'!L26,'09-ISO-ZIARNO-MRÓZ HUBERT'!L26,'09-ISO-ZIARNO-STROMSKI'!L26,'09-ISO-ZIARNO-MAJNUSZ'!L26,'09-ISO-ZIARNO-ZACNY'!L26,'09-ISO-ZIARNO-SIKORA'!L26)</f>
        <v>10.901666666666669</v>
      </c>
      <c r="H15" s="218">
        <f>MAX('09-ISO-ZIARNO-BUTOR'!L26,'09-ISO-ZIARNO-KSIĘŻYLAS'!L26,'09-ISO-ZIARNO-POSPIECH'!L26,'09-ISO-ZIARNO-BUJAKÓW'!L26,'09-ISO-ZIARNO-CIUPKA'!L26,'09-ISO-ZIARNO-CIMAŁA'!L26,'09-ISO-ZIARNO-KOSMOL'!L26,'09-ISO-ZIARNO-LIS'!L26,'09-ISO-ZIARNO-BŁASZCZYK'!L26,'09-ISO-ZIARNO-ROZENBERG'!L26,'09-ISO-ZIARNO-CZECH'!L26,'09-ISO-ZIARNO-JAMY'!L26,'09-ISO-ZIARNO-NAWROT'!L26,'09-ISO-ZIARNO-BĄK'!L26,'09-ISO-ZIARNO-KOBELUCH'!L26,'09-ISO-ZIARNO-MARKS'!L26,'09-ISO-ZIARNO-SOLOWSKI'!L26,'09-ISO-ZIARNO-MAZUR'!L26,'09-ISO-ZIARNO-KORYZNA'!L26,'09-ISO-ZIARNO-JĘDRYSEK'!L26,'09-ISO-ZIARNO-FIRLUS'!L26,'09-ISO-ZIARNO-CZYŻ'!L26,'09-ISO-ZIARNO-MRÓZ HUBERT'!L26,'09-ISO-ZIARNO-STROMSKI'!L26,'09-ISO-ZIARNO-MAJNUSZ'!L26,'09-ISO-ZIARNO-ZACNY'!L26,'09-ISO-ZIARNO-SIKORA'!L26)</f>
        <v>15.03</v>
      </c>
    </row>
    <row r="16" spans="2:8" ht="18">
      <c r="B16" s="219" t="s">
        <v>133</v>
      </c>
      <c r="C16" s="195">
        <v>270</v>
      </c>
      <c r="D16" s="197">
        <f>COUNT('09-ISO-ZIARNO-BUTOR'!E28,'09-ISO-ZIARNO-KSIĘŻYLAS'!E28,'09-ISO-ZIARNO-POSPIECH'!E28,'09-ISO-ZIARNO-BUJAKÓW'!E28,'09-ISO-ZIARNO-CIUPKA'!E28,'09-ISO-ZIARNO-CIMAŁA'!E28,'09-ISO-ZIARNO-KOSMOL'!E28,'09-ISO-ZIARNO-LIS'!E28,'09-ISO-ZIARNO-BŁASZCZYK'!E28,'09-ISO-ZIARNO-ROZENBERG'!E28,'09-ISO-ZIARNO-CZECH'!E28,'09-ISO-ZIARNO-JAMY'!E28,'09-ISO-ZIARNO-NAWROT'!E28,'09-ISO-ZIARNO-BĄK'!E28,'09-ISO-ZIARNO-KOBELUCH'!E28,'09-ISO-ZIARNO-MARKS'!E28,'09-ISO-ZIARNO-SOLOWSKI'!E28,'09-ISO-ZIARNO-MAZUR'!E28,'09-ISO-ZIARNO-KORYZNA'!E28,'09-ISO-ZIARNO-JĘDRYSEK'!E28,'09-ISO-ZIARNO-FIRLUS'!E28,'09-ISO-ZIARNO-CZYŻ'!E28,'09-ISO-ZIARNO-MRÓZ HUBERT'!E28,'09-ISO-ZIARNO-STROMSKI'!E28,'09-ISO-ZIARNO-MAJNUSZ'!E28,'09-ISO-ZIARNO-ZACNY'!E28,'09-ISO-ZIARNO-SIKORA'!E28)</f>
        <v>26</v>
      </c>
      <c r="E16" s="198">
        <f>AVERAGE('09-ISO-ZIARNO-BUTOR'!E28,'09-ISO-ZIARNO-KSIĘŻYLAS'!E28,'09-ISO-ZIARNO-POSPIECH'!E28,'09-ISO-ZIARNO-BUJAKÓW'!E28,'09-ISO-ZIARNO-CIUPKA'!E28,'09-ISO-ZIARNO-CIMAŁA'!E28,'09-ISO-ZIARNO-KOSMOL'!E28,'09-ISO-ZIARNO-LIS'!E28,'09-ISO-ZIARNO-BŁASZCZYK'!E28,'09-ISO-ZIARNO-ROZENBERG'!E28,'09-ISO-ZIARNO-CZECH'!E28,'09-ISO-ZIARNO-JAMY'!E28,'09-ISO-ZIARNO-NAWROT'!E28,'09-ISO-ZIARNO-BĄK'!E28,'09-ISO-ZIARNO-KOBELUCH'!E28,'09-ISO-ZIARNO-MARKS'!E28,'09-ISO-ZIARNO-SOLOWSKI'!E28,'09-ISO-ZIARNO-MAZUR'!E28,'09-ISO-ZIARNO-KORYZNA'!E28,'09-ISO-ZIARNO-JĘDRYSEK'!E28,'09-ISO-ZIARNO-FIRLUS'!E28,'09-ISO-ZIARNO-CZYŻ'!E28,'09-ISO-ZIARNO-MRÓZ HUBERT'!E28,'09-ISO-ZIARNO-STROMSKI'!E28,'09-ISO-ZIARNO-MAJNUSZ'!E28,'09-ISO-ZIARNO-ZACNY'!E28,'09-ISO-ZIARNO-SIKORA'!E28)</f>
        <v>81474.38461538461</v>
      </c>
      <c r="F16" s="199">
        <f>AVERAGE('09-ISO-ZIARNO-BUTOR'!I28,'09-ISO-ZIARNO-KSIĘŻYLAS'!I28,'09-ISO-ZIARNO-POSPIECH'!I28,'09-ISO-ZIARNO-BUJAKÓW'!I28,'09-ISO-ZIARNO-CIUPKA'!I28,'09-ISO-ZIARNO-CIMAŁA'!I28,'09-ISO-ZIARNO-KOSMOL'!I28,'09-ISO-ZIARNO-LIS'!I28,'09-ISO-ZIARNO-BŁASZCZYK'!I28,'09-ISO-ZIARNO-ROZENBERG'!I28,'09-ISO-ZIARNO-CZECH'!I28,'09-ISO-ZIARNO-JAMY'!I28,'09-ISO-ZIARNO-NAWROT'!I28,'09-ISO-ZIARNO-BĄK'!I28,'09-ISO-ZIARNO-KOBELUCH'!I28,'09-ISO-ZIARNO-MARKS'!I28,'09-ISO-ZIARNO-SOLOWSKI'!I28,'09-ISO-ZIARNO-MAZUR'!I28,'09-ISO-ZIARNO-KORYZNA'!I28,'09-ISO-ZIARNO-JĘDRYSEK'!I28,'09-ISO-ZIARNO-FIRLUS'!I28,'09-ISO-ZIARNO-CZYŻ'!I28,'09-ISO-ZIARNO-MRÓZ HUBERT'!I28,'09-ISO-ZIARNO-STROMSKI'!I28,'09-ISO-ZIARNO-MAJNUSZ'!I28,'09-ISO-ZIARNO-ZACNY'!I28,'09-ISO-ZIARNO-SIKORA'!I28)</f>
        <v>33.31807692307693</v>
      </c>
      <c r="G16" s="200">
        <f>AVERAGE('09-ISO-ZIARNO-BUTOR'!L28,'09-ISO-ZIARNO-KSIĘŻYLAS'!L28,'09-ISO-ZIARNO-POSPIECH'!L28,'09-ISO-ZIARNO-BUJAKÓW'!L28,'09-ISO-ZIARNO-CIUPKA'!L28,'09-ISO-ZIARNO-CIMAŁA'!L28,'09-ISO-ZIARNO-KOSMOL'!L28,'09-ISO-ZIARNO-LIS'!L28,'09-ISO-ZIARNO-BŁASZCZYK'!L28,'09-ISO-ZIARNO-ROZENBERG'!L28,'09-ISO-ZIARNO-CZECH'!L28,'09-ISO-ZIARNO-JAMY'!L28,'09-ISO-ZIARNO-NAWROT'!L28,'09-ISO-ZIARNO-BĄK'!L28,'09-ISO-ZIARNO-KOBELUCH'!L28,'09-ISO-ZIARNO-MARKS'!L28,'09-ISO-ZIARNO-SOLOWSKI'!L28,'09-ISO-ZIARNO-MAZUR'!L28,'09-ISO-ZIARNO-KORYZNA'!L28,'09-ISO-ZIARNO-JĘDRYSEK'!L28,'09-ISO-ZIARNO-FIRLUS'!L28,'09-ISO-ZIARNO-CZYŻ'!L28,'09-ISO-ZIARNO-MRÓZ HUBERT'!L28,'09-ISO-ZIARNO-STROMSKI'!L28,'09-ISO-ZIARNO-MAJNUSZ'!L28,'09-ISO-ZIARNO-ZACNY'!L28,'09-ISO-ZIARNO-SIKORA'!L28)</f>
        <v>11.458076923076923</v>
      </c>
      <c r="H16" s="218">
        <f>MAX('09-ISO-ZIARNO-BUTOR'!L28,'09-ISO-ZIARNO-KSIĘŻYLAS'!L28,'09-ISO-ZIARNO-POSPIECH'!L28,'09-ISO-ZIARNO-BUJAKÓW'!L28,'09-ISO-ZIARNO-CIUPKA'!L28,'09-ISO-ZIARNO-CIMAŁA'!L28,'09-ISO-ZIARNO-KOSMOL'!L28,'09-ISO-ZIARNO-LIS'!L28,'09-ISO-ZIARNO-BŁASZCZYK'!L28,'09-ISO-ZIARNO-ROZENBERG'!L28,'09-ISO-ZIARNO-CZECH'!L28,'09-ISO-ZIARNO-JAMY'!L28,'09-ISO-ZIARNO-NAWROT'!L28,'09-ISO-ZIARNO-BĄK'!L28,'09-ISO-ZIARNO-KOBELUCH'!L28,'09-ISO-ZIARNO-MARKS'!L28,'09-ISO-ZIARNO-SOLOWSKI'!L28,'09-ISO-ZIARNO-MAZUR'!L28,'09-ISO-ZIARNO-KORYZNA'!L28,'09-ISO-ZIARNO-JĘDRYSEK'!L28,'09-ISO-ZIARNO-FIRLUS'!L28,'09-ISO-ZIARNO-CZYŻ'!L28,'09-ISO-ZIARNO-MRÓZ HUBERT'!L28,'09-ISO-ZIARNO-STROMSKI'!L28,'09-ISO-ZIARNO-MAJNUSZ'!L28,'09-ISO-ZIARNO-ZACNY'!L28,'09-ISO-ZIARNO-SIKORA'!L28)</f>
        <v>14.6</v>
      </c>
    </row>
    <row r="17" spans="2:8" ht="18">
      <c r="B17" s="220" t="s">
        <v>134</v>
      </c>
      <c r="C17" s="190">
        <v>270</v>
      </c>
      <c r="D17" s="191">
        <f>COUNT('09-ISO-ZIARNO-BUTOR'!E29,'09-ISO-ZIARNO-KSIĘŻYLAS'!E29,'09-ISO-ZIARNO-POSPIECH'!E29,'09-ISO-ZIARNO-BUJAKÓW'!E29,'09-ISO-ZIARNO-CIUPKA'!E29,'09-ISO-ZIARNO-CIMAŁA'!E29,'09-ISO-ZIARNO-KOSMOL'!E29,'09-ISO-ZIARNO-LIS'!E29,'09-ISO-ZIARNO-BŁASZCZYK'!E29,'09-ISO-ZIARNO-ROZENBERG'!E29,'09-ISO-ZIARNO-CZECH'!E29,'09-ISO-ZIARNO-JAMY'!E29,'09-ISO-ZIARNO-NAWROT'!E29,'09-ISO-ZIARNO-BĄK'!E29,'09-ISO-ZIARNO-KOBELUCH'!E29,'09-ISO-ZIARNO-MARKS'!E29,'09-ISO-ZIARNO-SOLOWSKI'!E29,'09-ISO-ZIARNO-MAZUR'!E29,'09-ISO-ZIARNO-KORYZNA'!E29,'09-ISO-ZIARNO-JĘDRYSEK'!E29,'09-ISO-ZIARNO-FIRLUS'!E29,'09-ISO-ZIARNO-CZYŻ'!E29,'09-ISO-ZIARNO-MRÓZ HUBERT'!E29,'09-ISO-ZIARNO-STROMSKI'!E29,'09-ISO-ZIARNO-MAJNUSZ'!E29,'09-ISO-ZIARNO-ZACNY'!E29,'09-ISO-ZIARNO-SIKORA'!E29)</f>
        <v>25</v>
      </c>
      <c r="E17" s="192">
        <f>AVERAGE('09-ISO-ZIARNO-BUTOR'!E29,'09-ISO-ZIARNO-KSIĘŻYLAS'!E29,'09-ISO-ZIARNO-POSPIECH'!E29,'09-ISO-ZIARNO-BUJAKÓW'!E29,'09-ISO-ZIARNO-CIUPKA'!E29,'09-ISO-ZIARNO-CIMAŁA'!E29,'09-ISO-ZIARNO-KOSMOL'!E29,'09-ISO-ZIARNO-LIS'!E29,'09-ISO-ZIARNO-BŁASZCZYK'!E29,'09-ISO-ZIARNO-ROZENBERG'!E29,'09-ISO-ZIARNO-CZECH'!E29,'09-ISO-ZIARNO-JAMY'!E29,'09-ISO-ZIARNO-NAWROT'!E29,'09-ISO-ZIARNO-BĄK'!E29,'09-ISO-ZIARNO-KOBELUCH'!E29,'09-ISO-ZIARNO-MARKS'!E29,'09-ISO-ZIARNO-SOLOWSKI'!E29,'09-ISO-ZIARNO-MAZUR'!E29,'09-ISO-ZIARNO-KORYZNA'!E29,'09-ISO-ZIARNO-JĘDRYSEK'!E29,'09-ISO-ZIARNO-FIRLUS'!E29,'09-ISO-ZIARNO-CZYŻ'!E29,'09-ISO-ZIARNO-MRÓZ HUBERT'!E29,'09-ISO-ZIARNO-STROMSKI'!E29,'09-ISO-ZIARNO-MAJNUSZ'!E29,'09-ISO-ZIARNO-ZACNY'!E29,'09-ISO-ZIARNO-SIKORA'!E29)</f>
        <v>81106.64</v>
      </c>
      <c r="F17" s="193">
        <f>AVERAGE('09-ISO-ZIARNO-BUTOR'!I29,'09-ISO-ZIARNO-KSIĘŻYLAS'!I29,'09-ISO-ZIARNO-POSPIECH'!I29,'09-ISO-ZIARNO-BUJAKÓW'!I29,'09-ISO-ZIARNO-CIUPKA'!I29,'09-ISO-ZIARNO-CIMAŁA'!I29,'09-ISO-ZIARNO-KOSMOL'!I29,'09-ISO-ZIARNO-LIS'!I29,'09-ISO-ZIARNO-BŁASZCZYK'!I29,'09-ISO-ZIARNO-ROZENBERG'!I29,'09-ISO-ZIARNO-CZECH'!I29,'09-ISO-ZIARNO-JAMY'!I29,'09-ISO-ZIARNO-NAWROT'!I29,'09-ISO-ZIARNO-BĄK'!I29,'09-ISO-ZIARNO-KOBELUCH'!I29,'09-ISO-ZIARNO-MARKS'!I29,'09-ISO-ZIARNO-SOLOWSKI'!I29,'09-ISO-ZIARNO-MAZUR'!I29,'09-ISO-ZIARNO-KORYZNA'!I29,'09-ISO-ZIARNO-JĘDRYSEK'!I29,'09-ISO-ZIARNO-FIRLUS'!I29,'09-ISO-ZIARNO-CZYŻ'!I29,'09-ISO-ZIARNO-MRÓZ HUBERT'!I29,'09-ISO-ZIARNO-STROMSKI'!I29,'09-ISO-ZIARNO-MAJNUSZ'!I29,'09-ISO-ZIARNO-ZACNY'!I29,'09-ISO-ZIARNO-SIKORA'!I29)</f>
        <v>33.2096</v>
      </c>
      <c r="G17" s="194">
        <f>AVERAGE('09-ISO-ZIARNO-BUTOR'!L29,'09-ISO-ZIARNO-KSIĘŻYLAS'!L29,'09-ISO-ZIARNO-POSPIECH'!L29,'09-ISO-ZIARNO-BUJAKÓW'!L29,'09-ISO-ZIARNO-CIUPKA'!L29,'09-ISO-ZIARNO-CIMAŁA'!L29,'09-ISO-ZIARNO-KOSMOL'!L29,'09-ISO-ZIARNO-LIS'!L29,'09-ISO-ZIARNO-BŁASZCZYK'!L29,'09-ISO-ZIARNO-ROZENBERG'!L29,'09-ISO-ZIARNO-CZECH'!L29,'09-ISO-ZIARNO-JAMY'!L29,'09-ISO-ZIARNO-NAWROT'!L29,'09-ISO-ZIARNO-BĄK'!L29,'09-ISO-ZIARNO-KOBELUCH'!L29,'09-ISO-ZIARNO-MARKS'!L29,'09-ISO-ZIARNO-SOLOWSKI'!L29,'09-ISO-ZIARNO-MAZUR'!L29,'09-ISO-ZIARNO-KORYZNA'!L29,'09-ISO-ZIARNO-JĘDRYSEK'!L29,'09-ISO-ZIARNO-FIRLUS'!L29,'09-ISO-ZIARNO-CZYŻ'!L29,'09-ISO-ZIARNO-MRÓZ HUBERT'!L29,'09-ISO-ZIARNO-STROMSKI'!L29,'09-ISO-ZIARNO-MAJNUSZ'!L29,'09-ISO-ZIARNO-ZACNY'!L29,'09-ISO-ZIARNO-SIKORA'!L29)</f>
        <v>10.9912</v>
      </c>
      <c r="H17" s="216">
        <f>MAX('09-ISO-ZIARNO-BUTOR'!L29,'09-ISO-ZIARNO-KSIĘŻYLAS'!L29,'09-ISO-ZIARNO-POSPIECH'!L29,'09-ISO-ZIARNO-BUJAKÓW'!L29,'09-ISO-ZIARNO-CIUPKA'!L29,'09-ISO-ZIARNO-CIMAŁA'!L29,'09-ISO-ZIARNO-KOSMOL'!L29,'09-ISO-ZIARNO-LIS'!L29,'09-ISO-ZIARNO-BŁASZCZYK'!L29,'09-ISO-ZIARNO-ROZENBERG'!L29,'09-ISO-ZIARNO-CZECH'!L29,'09-ISO-ZIARNO-JAMY'!L29,'09-ISO-ZIARNO-NAWROT'!L29,'09-ISO-ZIARNO-BĄK'!L29,'09-ISO-ZIARNO-KOBELUCH'!L29,'09-ISO-ZIARNO-MARKS'!L29,'09-ISO-ZIARNO-SOLOWSKI'!L29,'09-ISO-ZIARNO-MAZUR'!L29,'09-ISO-ZIARNO-KORYZNA'!L29,'09-ISO-ZIARNO-JĘDRYSEK'!L29,'09-ISO-ZIARNO-FIRLUS'!L29,'09-ISO-ZIARNO-CZYŻ'!L29,'09-ISO-ZIARNO-MRÓZ HUBERT'!L29,'09-ISO-ZIARNO-STROMSKI'!L29,'09-ISO-ZIARNO-MAJNUSZ'!L29,'09-ISO-ZIARNO-ZACNY'!L29,'09-ISO-ZIARNO-SIKORA'!L29)</f>
        <v>13.98</v>
      </c>
    </row>
    <row r="18" spans="2:8" ht="18">
      <c r="B18" s="220" t="s">
        <v>148</v>
      </c>
      <c r="C18" s="190">
        <v>270</v>
      </c>
      <c r="D18" s="191">
        <f>COUNT('09-ISO-ZIARNO-BUTOR'!E30,'09-ISO-ZIARNO-KSIĘŻYLAS'!E30,'09-ISO-ZIARNO-POSPIECH'!E30,'09-ISO-ZIARNO-BUJAKÓW'!E30,'09-ISO-ZIARNO-CIUPKA'!E30,'09-ISO-ZIARNO-CIMAŁA'!E30,'09-ISO-ZIARNO-KOSMOL'!E30,'09-ISO-ZIARNO-LIS'!E30,'09-ISO-ZIARNO-BŁASZCZYK'!E30,'09-ISO-ZIARNO-ROZENBERG'!E30,'09-ISO-ZIARNO-CZECH'!E30,'09-ISO-ZIARNO-JAMY'!E30,'09-ISO-ZIARNO-NAWROT'!E30,'09-ISO-ZIARNO-BĄK'!E30,'09-ISO-ZIARNO-KOBELUCH'!E30,'09-ISO-ZIARNO-MARKS'!E30,'09-ISO-ZIARNO-SOLOWSKI'!E30,'09-ISO-ZIARNO-MAZUR'!E30,'09-ISO-ZIARNO-KORYZNA'!E30,'09-ISO-ZIARNO-JĘDRYSEK'!E30,'09-ISO-ZIARNO-FIRLUS'!E30,'09-ISO-ZIARNO-CZYŻ'!E30,'09-ISO-ZIARNO-MRÓZ HUBERT'!E30,'09-ISO-ZIARNO-STROMSKI'!E30,'09-ISO-ZIARNO-MAJNUSZ'!E30,'09-ISO-ZIARNO-ZACNY'!E30,'09-ISO-ZIARNO-SIKORA'!E30)</f>
        <v>22</v>
      </c>
      <c r="E18" s="192">
        <f>AVERAGE('09-ISO-ZIARNO-BUTOR'!E30,'09-ISO-ZIARNO-KSIĘŻYLAS'!E30,'09-ISO-ZIARNO-POSPIECH'!E30,'09-ISO-ZIARNO-BUJAKÓW'!E30,'09-ISO-ZIARNO-CIUPKA'!E30,'09-ISO-ZIARNO-CIMAŁA'!E30,'09-ISO-ZIARNO-KOSMOL'!E30,'09-ISO-ZIARNO-LIS'!E30,'09-ISO-ZIARNO-BŁASZCZYK'!E30,'09-ISO-ZIARNO-ROZENBERG'!E30,'09-ISO-ZIARNO-CZECH'!E30,'09-ISO-ZIARNO-JAMY'!E30,'09-ISO-ZIARNO-NAWROT'!E30,'09-ISO-ZIARNO-BĄK'!E30,'09-ISO-ZIARNO-KOBELUCH'!E30,'09-ISO-ZIARNO-MARKS'!E30,'09-ISO-ZIARNO-SOLOWSKI'!E30,'09-ISO-ZIARNO-MAZUR'!E30,'09-ISO-ZIARNO-KORYZNA'!E30,'09-ISO-ZIARNO-JĘDRYSEK'!E30,'09-ISO-ZIARNO-FIRLUS'!E30,'09-ISO-ZIARNO-CZYŻ'!E30,'09-ISO-ZIARNO-MRÓZ HUBERT'!E30,'09-ISO-ZIARNO-STROMSKI'!E30,'09-ISO-ZIARNO-MAJNUSZ'!E30,'09-ISO-ZIARNO-ZACNY'!E30,'09-ISO-ZIARNO-SIKORA'!E30)</f>
        <v>81742.45454545454</v>
      </c>
      <c r="F18" s="193">
        <f>AVERAGE('09-ISO-ZIARNO-BUTOR'!I30,'09-ISO-ZIARNO-KSIĘŻYLAS'!I30,'09-ISO-ZIARNO-POSPIECH'!I30,'09-ISO-ZIARNO-BUJAKÓW'!I30,'09-ISO-ZIARNO-CIUPKA'!I30,'09-ISO-ZIARNO-CIMAŁA'!I30,'09-ISO-ZIARNO-KOSMOL'!I30,'09-ISO-ZIARNO-LIS'!I30,'09-ISO-ZIARNO-BŁASZCZYK'!I30,'09-ISO-ZIARNO-ROZENBERG'!I30,'09-ISO-ZIARNO-CZECH'!I30,'09-ISO-ZIARNO-JAMY'!I30,'09-ISO-ZIARNO-NAWROT'!I30,'09-ISO-ZIARNO-BĄK'!I30,'09-ISO-ZIARNO-KOBELUCH'!I30,'09-ISO-ZIARNO-MARKS'!I30,'09-ISO-ZIARNO-SOLOWSKI'!I30,'09-ISO-ZIARNO-MAZUR'!I30,'09-ISO-ZIARNO-KORYZNA'!I30,'09-ISO-ZIARNO-JĘDRYSEK'!I30,'09-ISO-ZIARNO-FIRLUS'!I30,'09-ISO-ZIARNO-CZYŻ'!I30,'09-ISO-ZIARNO-MRÓZ HUBERT'!I30,'09-ISO-ZIARNO-STROMSKI'!I30,'09-ISO-ZIARNO-MAJNUSZ'!I30,'09-ISO-ZIARNO-ZACNY'!I30,'09-ISO-ZIARNO-SIKORA'!I30)</f>
        <v>33.55590909090909</v>
      </c>
      <c r="G18" s="194">
        <f>AVERAGE('09-ISO-ZIARNO-BUTOR'!L30,'09-ISO-ZIARNO-KSIĘŻYLAS'!L30,'09-ISO-ZIARNO-POSPIECH'!L30,'09-ISO-ZIARNO-BUJAKÓW'!L30,'09-ISO-ZIARNO-CIUPKA'!L30,'09-ISO-ZIARNO-CIMAŁA'!L30,'09-ISO-ZIARNO-KOSMOL'!L30,'09-ISO-ZIARNO-LIS'!L30,'09-ISO-ZIARNO-BŁASZCZYK'!L30,'09-ISO-ZIARNO-ROZENBERG'!L30,'09-ISO-ZIARNO-CZECH'!L30,'09-ISO-ZIARNO-JAMY'!L30,'09-ISO-ZIARNO-NAWROT'!L30,'09-ISO-ZIARNO-BĄK'!L30,'09-ISO-ZIARNO-KOBELUCH'!L30,'09-ISO-ZIARNO-MARKS'!L30,'09-ISO-ZIARNO-SOLOWSKI'!L30,'09-ISO-ZIARNO-MAZUR'!L30,'09-ISO-ZIARNO-KORYZNA'!L30,'09-ISO-ZIARNO-JĘDRYSEK'!L30,'09-ISO-ZIARNO-FIRLUS'!L30,'09-ISO-ZIARNO-CZYŻ'!L30,'09-ISO-ZIARNO-MRÓZ HUBERT'!L30,'09-ISO-ZIARNO-STROMSKI'!L30,'09-ISO-ZIARNO-MAJNUSZ'!L30,'09-ISO-ZIARNO-ZACNY'!L30,'09-ISO-ZIARNO-SIKORA'!L30)</f>
        <v>10.449545454545456</v>
      </c>
      <c r="H18" s="216">
        <f>MAX('09-ISO-ZIARNO-BUTOR'!L30,'09-ISO-ZIARNO-KSIĘŻYLAS'!L30,'09-ISO-ZIARNO-POSPIECH'!L30,'09-ISO-ZIARNO-BUJAKÓW'!L30,'09-ISO-ZIARNO-CIUPKA'!L30,'09-ISO-ZIARNO-CIMAŁA'!L30,'09-ISO-ZIARNO-KOSMOL'!L30,'09-ISO-ZIARNO-LIS'!L30,'09-ISO-ZIARNO-BŁASZCZYK'!L30,'09-ISO-ZIARNO-ROZENBERG'!L30,'09-ISO-ZIARNO-CZECH'!L30,'09-ISO-ZIARNO-JAMY'!L30,'09-ISO-ZIARNO-NAWROT'!L30,'09-ISO-ZIARNO-BĄK'!L30,'09-ISO-ZIARNO-KOBELUCH'!L30,'09-ISO-ZIARNO-MARKS'!L30,'09-ISO-ZIARNO-SOLOWSKI'!L30,'09-ISO-ZIARNO-MAZUR'!L30,'09-ISO-ZIARNO-KORYZNA'!L30,'09-ISO-ZIARNO-JĘDRYSEK'!L30,'09-ISO-ZIARNO-FIRLUS'!L30,'09-ISO-ZIARNO-CZYŻ'!L30,'09-ISO-ZIARNO-MRÓZ HUBERT'!L30,'09-ISO-ZIARNO-STROMSKI'!L30,'09-ISO-ZIARNO-MAJNUSZ'!L30,'09-ISO-ZIARNO-ZACNY'!L30,'09-ISO-ZIARNO-SIKORA'!L30)</f>
        <v>12.83</v>
      </c>
    </row>
    <row r="19" spans="2:8" ht="18">
      <c r="B19" s="220" t="s">
        <v>144</v>
      </c>
      <c r="C19" s="190">
        <v>270</v>
      </c>
      <c r="D19" s="191">
        <f>COUNT('09-ISO-ZIARNO-BUTOR'!E31,'09-ISO-ZIARNO-KSIĘŻYLAS'!E31,'09-ISO-ZIARNO-POSPIECH'!E31,'09-ISO-ZIARNO-BUJAKÓW'!E31,'09-ISO-ZIARNO-CIUPKA'!E31,'09-ISO-ZIARNO-CIMAŁA'!E31,'09-ISO-ZIARNO-KOSMOL'!E31,'09-ISO-ZIARNO-LIS'!E31,'09-ISO-ZIARNO-BŁASZCZYK'!E31,'09-ISO-ZIARNO-ROZENBERG'!E31,'09-ISO-ZIARNO-CZECH'!E31,'09-ISO-ZIARNO-JAMY'!E31,'09-ISO-ZIARNO-NAWROT'!E31,'09-ISO-ZIARNO-BĄK'!E31,'09-ISO-ZIARNO-KOBELUCH'!E31,'09-ISO-ZIARNO-MARKS'!E31,'09-ISO-ZIARNO-SOLOWSKI'!E31,'09-ISO-ZIARNO-MAZUR'!E31,'09-ISO-ZIARNO-KORYZNA'!E31,'09-ISO-ZIARNO-JĘDRYSEK'!E31,'09-ISO-ZIARNO-FIRLUS'!E31,'09-ISO-ZIARNO-CZYŻ'!E31,'09-ISO-ZIARNO-MRÓZ HUBERT'!E31,'09-ISO-ZIARNO-STROMSKI'!E31,'09-ISO-ZIARNO-MAJNUSZ'!E31,'09-ISO-ZIARNO-ZACNY'!E31,'09-ISO-ZIARNO-SIKORA'!E31)</f>
        <v>22</v>
      </c>
      <c r="E19" s="192">
        <f>AVERAGE('09-ISO-ZIARNO-BUTOR'!E31,'09-ISO-ZIARNO-KSIĘŻYLAS'!E31,'09-ISO-ZIARNO-POSPIECH'!E31,'09-ISO-ZIARNO-BUJAKÓW'!E31,'09-ISO-ZIARNO-CIUPKA'!E31,'09-ISO-ZIARNO-CIMAŁA'!E31,'09-ISO-ZIARNO-KOSMOL'!E31,'09-ISO-ZIARNO-LIS'!E31,'09-ISO-ZIARNO-BŁASZCZYK'!E31,'09-ISO-ZIARNO-ROZENBERG'!E31,'09-ISO-ZIARNO-CZECH'!E31,'09-ISO-ZIARNO-JAMY'!E31,'09-ISO-ZIARNO-NAWROT'!E31,'09-ISO-ZIARNO-BĄK'!E31,'09-ISO-ZIARNO-KOBELUCH'!E31,'09-ISO-ZIARNO-MARKS'!E31,'09-ISO-ZIARNO-SOLOWSKI'!E31,'09-ISO-ZIARNO-MAZUR'!E31,'09-ISO-ZIARNO-KORYZNA'!E31,'09-ISO-ZIARNO-JĘDRYSEK'!E31,'09-ISO-ZIARNO-FIRLUS'!E31,'09-ISO-ZIARNO-CZYŻ'!E31,'09-ISO-ZIARNO-MRÓZ HUBERT'!E31,'09-ISO-ZIARNO-STROMSKI'!E31,'09-ISO-ZIARNO-MAJNUSZ'!E31,'09-ISO-ZIARNO-ZACNY'!E31,'09-ISO-ZIARNO-SIKORA'!E31)</f>
        <v>80888.54545454546</v>
      </c>
      <c r="F19" s="193">
        <f>AVERAGE('09-ISO-ZIARNO-BUTOR'!I31,'09-ISO-ZIARNO-KSIĘŻYLAS'!I31,'09-ISO-ZIARNO-POSPIECH'!I31,'09-ISO-ZIARNO-BUJAKÓW'!I31,'09-ISO-ZIARNO-CIUPKA'!I31,'09-ISO-ZIARNO-CIMAŁA'!I31,'09-ISO-ZIARNO-KOSMOL'!I31,'09-ISO-ZIARNO-LIS'!I31,'09-ISO-ZIARNO-BŁASZCZYK'!I31,'09-ISO-ZIARNO-ROZENBERG'!I31,'09-ISO-ZIARNO-CZECH'!I31,'09-ISO-ZIARNO-JAMY'!I31,'09-ISO-ZIARNO-NAWROT'!I31,'09-ISO-ZIARNO-BĄK'!I31,'09-ISO-ZIARNO-KOBELUCH'!I31,'09-ISO-ZIARNO-MARKS'!I31,'09-ISO-ZIARNO-SOLOWSKI'!I31,'09-ISO-ZIARNO-MAZUR'!I31,'09-ISO-ZIARNO-KORYZNA'!I31,'09-ISO-ZIARNO-JĘDRYSEK'!I31,'09-ISO-ZIARNO-FIRLUS'!I31,'09-ISO-ZIARNO-CZYŻ'!I31,'09-ISO-ZIARNO-MRÓZ HUBERT'!I31,'09-ISO-ZIARNO-STROMSKI'!I31,'09-ISO-ZIARNO-MAJNUSZ'!I31,'09-ISO-ZIARNO-ZACNY'!I31,'09-ISO-ZIARNO-SIKORA'!I31)</f>
        <v>33.36772727272727</v>
      </c>
      <c r="G19" s="194">
        <f>AVERAGE('09-ISO-ZIARNO-BUTOR'!L31,'09-ISO-ZIARNO-KSIĘŻYLAS'!L31,'09-ISO-ZIARNO-POSPIECH'!L31,'09-ISO-ZIARNO-BUJAKÓW'!L31,'09-ISO-ZIARNO-CIUPKA'!L31,'09-ISO-ZIARNO-CIMAŁA'!L31,'09-ISO-ZIARNO-KOSMOL'!L31,'09-ISO-ZIARNO-LIS'!L31,'09-ISO-ZIARNO-BŁASZCZYK'!L31,'09-ISO-ZIARNO-ROZENBERG'!L31,'09-ISO-ZIARNO-CZECH'!L31,'09-ISO-ZIARNO-JAMY'!L31,'09-ISO-ZIARNO-NAWROT'!L31,'09-ISO-ZIARNO-BĄK'!L31,'09-ISO-ZIARNO-KOBELUCH'!L31,'09-ISO-ZIARNO-MARKS'!L31,'09-ISO-ZIARNO-SOLOWSKI'!L31,'09-ISO-ZIARNO-MAZUR'!L31,'09-ISO-ZIARNO-KORYZNA'!L31,'09-ISO-ZIARNO-JĘDRYSEK'!L31,'09-ISO-ZIARNO-FIRLUS'!L31,'09-ISO-ZIARNO-CZYŻ'!L31,'09-ISO-ZIARNO-MRÓZ HUBERT'!L31,'09-ISO-ZIARNO-STROMSKI'!L31,'09-ISO-ZIARNO-MAJNUSZ'!L31,'09-ISO-ZIARNO-ZACNY'!L31,'09-ISO-ZIARNO-SIKORA'!L31)</f>
        <v>10.72318181818182</v>
      </c>
      <c r="H19" s="216">
        <f>MAX('09-ISO-ZIARNO-BUTOR'!L31,'09-ISO-ZIARNO-KSIĘŻYLAS'!L31,'09-ISO-ZIARNO-POSPIECH'!L31,'09-ISO-ZIARNO-BUJAKÓW'!L31,'09-ISO-ZIARNO-CIUPKA'!L31,'09-ISO-ZIARNO-CIMAŁA'!L31,'09-ISO-ZIARNO-KOSMOL'!L31,'09-ISO-ZIARNO-LIS'!L31,'09-ISO-ZIARNO-BŁASZCZYK'!L31,'09-ISO-ZIARNO-ROZENBERG'!L31,'09-ISO-ZIARNO-CZECH'!L31,'09-ISO-ZIARNO-JAMY'!L31,'09-ISO-ZIARNO-NAWROT'!L31,'09-ISO-ZIARNO-BĄK'!L31,'09-ISO-ZIARNO-KOBELUCH'!L31,'09-ISO-ZIARNO-MARKS'!L31,'09-ISO-ZIARNO-SOLOWSKI'!L31,'09-ISO-ZIARNO-MAZUR'!L31,'09-ISO-ZIARNO-KORYZNA'!L31,'09-ISO-ZIARNO-JĘDRYSEK'!L31,'09-ISO-ZIARNO-FIRLUS'!L31,'09-ISO-ZIARNO-CZYŻ'!L31,'09-ISO-ZIARNO-MRÓZ HUBERT'!L31,'09-ISO-ZIARNO-STROMSKI'!L31,'09-ISO-ZIARNO-MAJNUSZ'!L31,'09-ISO-ZIARNO-ZACNY'!L31,'09-ISO-ZIARNO-SIKORA'!L31)</f>
        <v>13.96</v>
      </c>
    </row>
    <row r="20" spans="2:8" ht="18">
      <c r="B20" s="219" t="s">
        <v>135</v>
      </c>
      <c r="C20" s="195">
        <v>280</v>
      </c>
      <c r="D20" s="197">
        <f>COUNT('09-ISO-ZIARNO-BUTOR'!E32,'09-ISO-ZIARNO-KSIĘŻYLAS'!E32,'09-ISO-ZIARNO-POSPIECH'!E32,'09-ISO-ZIARNO-BUJAKÓW'!E32,'09-ISO-ZIARNO-CIUPKA'!E32,'09-ISO-ZIARNO-CIMAŁA'!E32,'09-ISO-ZIARNO-KOSMOL'!E32,'09-ISO-ZIARNO-LIS'!E32,'09-ISO-ZIARNO-BŁASZCZYK'!E32,'09-ISO-ZIARNO-ROZENBERG'!E32,'09-ISO-ZIARNO-CZECH'!E32,'09-ISO-ZIARNO-JAMY'!E32,'09-ISO-ZIARNO-NAWROT'!E32,'09-ISO-ZIARNO-BĄK'!E32,'09-ISO-ZIARNO-KOBELUCH'!E32,'09-ISO-ZIARNO-MARKS'!E32,'09-ISO-ZIARNO-SOLOWSKI'!E32,'09-ISO-ZIARNO-MAZUR'!E32,'09-ISO-ZIARNO-KORYZNA'!E32,'09-ISO-ZIARNO-JĘDRYSEK'!E32,'09-ISO-ZIARNO-FIRLUS'!E32,'09-ISO-ZIARNO-CZYŻ'!E32,'09-ISO-ZIARNO-MRÓZ HUBERT'!E32,'09-ISO-ZIARNO-STROMSKI'!E32,'09-ISO-ZIARNO-MAJNUSZ'!E32,'09-ISO-ZIARNO-ZACNY'!E32,'09-ISO-ZIARNO-SIKORA'!E32)</f>
        <v>24</v>
      </c>
      <c r="E20" s="198">
        <f>AVERAGE('09-ISO-ZIARNO-BUTOR'!E32,'09-ISO-ZIARNO-KSIĘŻYLAS'!E32,'09-ISO-ZIARNO-POSPIECH'!E32,'09-ISO-ZIARNO-BUJAKÓW'!E32,'09-ISO-ZIARNO-CIUPKA'!E32,'09-ISO-ZIARNO-CIMAŁA'!E32,'09-ISO-ZIARNO-KOSMOL'!E32,'09-ISO-ZIARNO-LIS'!E32,'09-ISO-ZIARNO-BŁASZCZYK'!E32,'09-ISO-ZIARNO-ROZENBERG'!E32,'09-ISO-ZIARNO-CZECH'!E32,'09-ISO-ZIARNO-JAMY'!E32,'09-ISO-ZIARNO-NAWROT'!E32,'09-ISO-ZIARNO-BĄK'!E32,'09-ISO-ZIARNO-KOBELUCH'!E32,'09-ISO-ZIARNO-MARKS'!E32,'09-ISO-ZIARNO-SOLOWSKI'!E32,'09-ISO-ZIARNO-MAZUR'!E32,'09-ISO-ZIARNO-KORYZNA'!E32,'09-ISO-ZIARNO-JĘDRYSEK'!E32,'09-ISO-ZIARNO-FIRLUS'!E32,'09-ISO-ZIARNO-CZYŻ'!E32,'09-ISO-ZIARNO-MRÓZ HUBERT'!E32,'09-ISO-ZIARNO-STROMSKI'!E32,'09-ISO-ZIARNO-MAJNUSZ'!E32,'09-ISO-ZIARNO-ZACNY'!E32,'09-ISO-ZIARNO-SIKORA'!E32)</f>
        <v>81041.70833333333</v>
      </c>
      <c r="F20" s="199">
        <f>AVERAGE('09-ISO-ZIARNO-BUTOR'!I32,'09-ISO-ZIARNO-KSIĘŻYLAS'!I32,'09-ISO-ZIARNO-POSPIECH'!I32,'09-ISO-ZIARNO-BUJAKÓW'!I32,'09-ISO-ZIARNO-CIUPKA'!I32,'09-ISO-ZIARNO-CIMAŁA'!I32,'09-ISO-ZIARNO-KOSMOL'!I32,'09-ISO-ZIARNO-LIS'!I32,'09-ISO-ZIARNO-BŁASZCZYK'!I32,'09-ISO-ZIARNO-ROZENBERG'!I32,'09-ISO-ZIARNO-CZECH'!I32,'09-ISO-ZIARNO-JAMY'!I32,'09-ISO-ZIARNO-NAWROT'!I32,'09-ISO-ZIARNO-BĄK'!I32,'09-ISO-ZIARNO-KOBELUCH'!I32,'09-ISO-ZIARNO-MARKS'!I32,'09-ISO-ZIARNO-SOLOWSKI'!I32,'09-ISO-ZIARNO-MAZUR'!I32,'09-ISO-ZIARNO-KORYZNA'!I32,'09-ISO-ZIARNO-JĘDRYSEK'!I32,'09-ISO-ZIARNO-FIRLUS'!I32,'09-ISO-ZIARNO-CZYŻ'!I32,'09-ISO-ZIARNO-MRÓZ HUBERT'!I32,'09-ISO-ZIARNO-STROMSKI'!I32,'09-ISO-ZIARNO-MAJNUSZ'!I32,'09-ISO-ZIARNO-ZACNY'!I32,'09-ISO-ZIARNO-SIKORA'!I32)</f>
        <v>32.02625</v>
      </c>
      <c r="G20" s="200">
        <f>AVERAGE('09-ISO-ZIARNO-BUTOR'!L32,'09-ISO-ZIARNO-KSIĘŻYLAS'!L32,'09-ISO-ZIARNO-POSPIECH'!L32,'09-ISO-ZIARNO-BUJAKÓW'!L32,'09-ISO-ZIARNO-CIUPKA'!L32,'09-ISO-ZIARNO-CIMAŁA'!L32,'09-ISO-ZIARNO-KOSMOL'!L32,'09-ISO-ZIARNO-LIS'!L32,'09-ISO-ZIARNO-BŁASZCZYK'!L32,'09-ISO-ZIARNO-ROZENBERG'!L32,'09-ISO-ZIARNO-CZECH'!L32,'09-ISO-ZIARNO-JAMY'!L32,'09-ISO-ZIARNO-NAWROT'!L32,'09-ISO-ZIARNO-BĄK'!L32,'09-ISO-ZIARNO-KOBELUCH'!L32,'09-ISO-ZIARNO-MARKS'!L32,'09-ISO-ZIARNO-SOLOWSKI'!L32,'09-ISO-ZIARNO-MAZUR'!L32,'09-ISO-ZIARNO-KORYZNA'!L32,'09-ISO-ZIARNO-JĘDRYSEK'!L32,'09-ISO-ZIARNO-FIRLUS'!L32,'09-ISO-ZIARNO-CZYŻ'!L32,'09-ISO-ZIARNO-MRÓZ HUBERT'!L32,'09-ISO-ZIARNO-STROMSKI'!L32,'09-ISO-ZIARNO-MAJNUSZ'!L32,'09-ISO-ZIARNO-ZACNY'!L32,'09-ISO-ZIARNO-SIKORA'!L32)</f>
        <v>10.737916666666665</v>
      </c>
      <c r="H20" s="218">
        <f>MAX('09-ISO-ZIARNO-BUTOR'!L32,'09-ISO-ZIARNO-KSIĘŻYLAS'!L32,'09-ISO-ZIARNO-POSPIECH'!L32,'09-ISO-ZIARNO-BUJAKÓW'!L32,'09-ISO-ZIARNO-CIUPKA'!L32,'09-ISO-ZIARNO-CIMAŁA'!L32,'09-ISO-ZIARNO-KOSMOL'!L32,'09-ISO-ZIARNO-LIS'!L32,'09-ISO-ZIARNO-BŁASZCZYK'!L32,'09-ISO-ZIARNO-ROZENBERG'!L32,'09-ISO-ZIARNO-CZECH'!L32,'09-ISO-ZIARNO-JAMY'!L32,'09-ISO-ZIARNO-NAWROT'!L32,'09-ISO-ZIARNO-BĄK'!L32,'09-ISO-ZIARNO-KOBELUCH'!L32,'09-ISO-ZIARNO-MARKS'!L32,'09-ISO-ZIARNO-SOLOWSKI'!L32,'09-ISO-ZIARNO-MAZUR'!L32,'09-ISO-ZIARNO-KORYZNA'!L32,'09-ISO-ZIARNO-JĘDRYSEK'!L32,'09-ISO-ZIARNO-FIRLUS'!L32,'09-ISO-ZIARNO-CZYŻ'!L32,'09-ISO-ZIARNO-MRÓZ HUBERT'!L32,'09-ISO-ZIARNO-STROMSKI'!L32,'09-ISO-ZIARNO-MAJNUSZ'!L32,'09-ISO-ZIARNO-ZACNY'!L32,'09-ISO-ZIARNO-SIKORA'!L32)</f>
        <v>15.19</v>
      </c>
    </row>
    <row r="21" spans="2:8" ht="18">
      <c r="B21" s="219" t="s">
        <v>136</v>
      </c>
      <c r="C21" s="195">
        <v>290</v>
      </c>
      <c r="D21" s="197">
        <f>COUNT('09-ISO-ZIARNO-BUTOR'!E35,'09-ISO-ZIARNO-KSIĘŻYLAS'!E35,'09-ISO-ZIARNO-POSPIECH'!E35,'09-ISO-ZIARNO-BUJAKÓW'!E35,'09-ISO-ZIARNO-CIUPKA'!E35,'09-ISO-ZIARNO-CIMAŁA'!E35,'09-ISO-ZIARNO-KOSMOL'!E35,'09-ISO-ZIARNO-LIS'!E35,'09-ISO-ZIARNO-BŁASZCZYK'!E35,'09-ISO-ZIARNO-ROZENBERG'!E35,'09-ISO-ZIARNO-CZECH'!E35,'09-ISO-ZIARNO-JAMY'!E35,'09-ISO-ZIARNO-NAWROT'!E35,'09-ISO-ZIARNO-BĄK'!E35,'09-ISO-ZIARNO-KOBELUCH'!E35,'09-ISO-ZIARNO-MARKS'!E35,'09-ISO-ZIARNO-SOLOWSKI'!E35,'09-ISO-ZIARNO-MAZUR'!E35,'09-ISO-ZIARNO-KORYZNA'!E35,'09-ISO-ZIARNO-JĘDRYSEK'!E35,'09-ISO-ZIARNO-FIRLUS'!E35,'09-ISO-ZIARNO-CZYŻ'!E35,'09-ISO-ZIARNO-MRÓZ HUBERT'!E35,'09-ISO-ZIARNO-STROMSKI'!E35,'09-ISO-ZIARNO-MAJNUSZ'!E35,'09-ISO-ZIARNO-ZACNY'!E35,'09-ISO-ZIARNO-SIKORA'!E35)</f>
        <v>21</v>
      </c>
      <c r="E21" s="198">
        <f>AVERAGE('09-ISO-ZIARNO-BUTOR'!E35,'09-ISO-ZIARNO-KSIĘŻYLAS'!E35,'09-ISO-ZIARNO-POSPIECH'!E35,'09-ISO-ZIARNO-BUJAKÓW'!E35,'09-ISO-ZIARNO-CIUPKA'!E35,'09-ISO-ZIARNO-CIMAŁA'!E35,'09-ISO-ZIARNO-KOSMOL'!E35,'09-ISO-ZIARNO-LIS'!E35,'09-ISO-ZIARNO-BŁASZCZYK'!E35,'09-ISO-ZIARNO-ROZENBERG'!E35,'09-ISO-ZIARNO-CZECH'!E35,'09-ISO-ZIARNO-JAMY'!E35,'09-ISO-ZIARNO-NAWROT'!E35,'09-ISO-ZIARNO-BĄK'!E35,'09-ISO-ZIARNO-KOBELUCH'!E35,'09-ISO-ZIARNO-MARKS'!E35,'09-ISO-ZIARNO-SOLOWSKI'!E35,'09-ISO-ZIARNO-MAZUR'!E35,'09-ISO-ZIARNO-KORYZNA'!E35,'09-ISO-ZIARNO-JĘDRYSEK'!E35,'09-ISO-ZIARNO-FIRLUS'!E35,'09-ISO-ZIARNO-CZYŻ'!E35,'09-ISO-ZIARNO-MRÓZ HUBERT'!E35,'09-ISO-ZIARNO-STROMSKI'!E35,'09-ISO-ZIARNO-MAJNUSZ'!E35,'09-ISO-ZIARNO-ZACNY'!E35,'09-ISO-ZIARNO-SIKORA'!E35)</f>
        <v>81529.47619047618</v>
      </c>
      <c r="F21" s="199">
        <f>AVERAGE('09-ISO-ZIARNO-BUTOR'!I35,'09-ISO-ZIARNO-KSIĘŻYLAS'!I35,'09-ISO-ZIARNO-POSPIECH'!I35,'09-ISO-ZIARNO-BUJAKÓW'!I35,'09-ISO-ZIARNO-CIUPKA'!I35,'09-ISO-ZIARNO-CIMAŁA'!I35,'09-ISO-ZIARNO-KOSMOL'!I35,'09-ISO-ZIARNO-LIS'!I35,'09-ISO-ZIARNO-BŁASZCZYK'!I35,'09-ISO-ZIARNO-ROZENBERG'!I35,'09-ISO-ZIARNO-CZECH'!I35,'09-ISO-ZIARNO-JAMY'!I35,'09-ISO-ZIARNO-NAWROT'!I35,'09-ISO-ZIARNO-BĄK'!I35,'09-ISO-ZIARNO-KOBELUCH'!I35,'09-ISO-ZIARNO-MARKS'!I35,'09-ISO-ZIARNO-SOLOWSKI'!I35,'09-ISO-ZIARNO-MAZUR'!I35,'09-ISO-ZIARNO-KORYZNA'!I35,'09-ISO-ZIARNO-JĘDRYSEK'!I35,'09-ISO-ZIARNO-FIRLUS'!I35,'09-ISO-ZIARNO-CZYŻ'!I35,'09-ISO-ZIARNO-MRÓZ HUBERT'!I35,'09-ISO-ZIARNO-STROMSKI'!I35,'09-ISO-ZIARNO-MAJNUSZ'!I35,'09-ISO-ZIARNO-ZACNY'!I35,'09-ISO-ZIARNO-SIKORA'!I35)</f>
        <v>33.93476190476191</v>
      </c>
      <c r="G21" s="200">
        <f>AVERAGE('09-ISO-ZIARNO-BUTOR'!L35,'09-ISO-ZIARNO-KSIĘŻYLAS'!L35,'09-ISO-ZIARNO-POSPIECH'!L35,'09-ISO-ZIARNO-BUJAKÓW'!L35,'09-ISO-ZIARNO-CIUPKA'!L35,'09-ISO-ZIARNO-CIMAŁA'!L35,'09-ISO-ZIARNO-KOSMOL'!L35,'09-ISO-ZIARNO-LIS'!L35,'09-ISO-ZIARNO-BŁASZCZYK'!L35,'09-ISO-ZIARNO-ROZENBERG'!L35,'09-ISO-ZIARNO-CZECH'!L35,'09-ISO-ZIARNO-JAMY'!L35,'09-ISO-ZIARNO-NAWROT'!L35,'09-ISO-ZIARNO-BĄK'!L35,'09-ISO-ZIARNO-KOBELUCH'!L35,'09-ISO-ZIARNO-MARKS'!L35,'09-ISO-ZIARNO-SOLOWSKI'!L35,'09-ISO-ZIARNO-MAZUR'!L35,'09-ISO-ZIARNO-KORYZNA'!L35,'09-ISO-ZIARNO-JĘDRYSEK'!L35,'09-ISO-ZIARNO-FIRLUS'!L35,'09-ISO-ZIARNO-CZYŻ'!L35,'09-ISO-ZIARNO-MRÓZ HUBERT'!L35,'09-ISO-ZIARNO-STROMSKI'!L35,'09-ISO-ZIARNO-MAJNUSZ'!L35,'09-ISO-ZIARNO-ZACNY'!L35,'09-ISO-ZIARNO-SIKORA'!L35)</f>
        <v>10.659047619047618</v>
      </c>
      <c r="H21" s="218">
        <f>MAX('09-ISO-ZIARNO-BUTOR'!L35,'09-ISO-ZIARNO-KSIĘŻYLAS'!L35,'09-ISO-ZIARNO-POSPIECH'!L35,'09-ISO-ZIARNO-BUJAKÓW'!L35,'09-ISO-ZIARNO-CIUPKA'!L35,'09-ISO-ZIARNO-CIMAŁA'!L35,'09-ISO-ZIARNO-KOSMOL'!L35,'09-ISO-ZIARNO-LIS'!L35,'09-ISO-ZIARNO-BŁASZCZYK'!L35,'09-ISO-ZIARNO-ROZENBERG'!L35,'09-ISO-ZIARNO-CZECH'!L35,'09-ISO-ZIARNO-JAMY'!L35,'09-ISO-ZIARNO-NAWROT'!L35,'09-ISO-ZIARNO-BĄK'!L35,'09-ISO-ZIARNO-KOBELUCH'!L35,'09-ISO-ZIARNO-MARKS'!L35,'09-ISO-ZIARNO-SOLOWSKI'!L35,'09-ISO-ZIARNO-MAZUR'!L35,'09-ISO-ZIARNO-KORYZNA'!L35,'09-ISO-ZIARNO-JĘDRYSEK'!L35,'09-ISO-ZIARNO-FIRLUS'!L35,'09-ISO-ZIARNO-CZYŻ'!L35,'09-ISO-ZIARNO-MRÓZ HUBERT'!L35,'09-ISO-ZIARNO-STROMSKI'!L35,'09-ISO-ZIARNO-MAJNUSZ'!L35,'09-ISO-ZIARNO-ZACNY'!L35,'09-ISO-ZIARNO-SIKORA'!L35)</f>
        <v>14.14</v>
      </c>
    </row>
    <row r="22" spans="2:8" ht="18">
      <c r="B22" s="219" t="s">
        <v>137</v>
      </c>
      <c r="C22" s="195">
        <v>270</v>
      </c>
      <c r="D22" s="197">
        <f>COUNT('09-ISO-ZIARNO-BUTOR'!E37,'09-ISO-ZIARNO-KSIĘŻYLAS'!E37,'09-ISO-ZIARNO-POSPIECH'!E37,'09-ISO-ZIARNO-BUJAKÓW'!E37,'09-ISO-ZIARNO-CIUPKA'!E37,'09-ISO-ZIARNO-CIMAŁA'!E37,'09-ISO-ZIARNO-KOSMOL'!E37,'09-ISO-ZIARNO-LIS'!E37,'09-ISO-ZIARNO-BŁASZCZYK'!E37,'09-ISO-ZIARNO-ROZENBERG'!E37,'09-ISO-ZIARNO-CZECH'!E37,'09-ISO-ZIARNO-JAMY'!E37,'09-ISO-ZIARNO-NAWROT'!E37,'09-ISO-ZIARNO-BĄK'!E37,'09-ISO-ZIARNO-KOBELUCH'!E37,'09-ISO-ZIARNO-MARKS'!E37,'09-ISO-ZIARNO-SOLOWSKI'!E37,'09-ISO-ZIARNO-MAZUR'!E37,'09-ISO-ZIARNO-KORYZNA'!E37,'09-ISO-ZIARNO-JĘDRYSEK'!E37,'09-ISO-ZIARNO-FIRLUS'!E37,'09-ISO-ZIARNO-CZYŻ'!E37,'09-ISO-ZIARNO-MRÓZ HUBERT'!E37,'09-ISO-ZIARNO-STROMSKI'!E37,'09-ISO-ZIARNO-MAJNUSZ'!E37,'09-ISO-ZIARNO-ZACNY'!E37,'09-ISO-ZIARNO-SIKORA'!E37)</f>
        <v>16</v>
      </c>
      <c r="E22" s="198">
        <f>AVERAGE('09-ISO-ZIARNO-BUTOR'!E37,'09-ISO-ZIARNO-KSIĘŻYLAS'!E37,'09-ISO-ZIARNO-POSPIECH'!E37,'09-ISO-ZIARNO-BUJAKÓW'!E37,'09-ISO-ZIARNO-CIUPKA'!E37,'09-ISO-ZIARNO-CIMAŁA'!E37,'09-ISO-ZIARNO-KOSMOL'!E37,'09-ISO-ZIARNO-LIS'!E37,'09-ISO-ZIARNO-BŁASZCZYK'!E37,'09-ISO-ZIARNO-ROZENBERG'!E37,'09-ISO-ZIARNO-CZECH'!E37,'09-ISO-ZIARNO-JAMY'!E37,'09-ISO-ZIARNO-NAWROT'!E37,'09-ISO-ZIARNO-BĄK'!E37,'09-ISO-ZIARNO-KOBELUCH'!E37,'09-ISO-ZIARNO-MARKS'!E37,'09-ISO-ZIARNO-SOLOWSKI'!E37,'09-ISO-ZIARNO-MAZUR'!E37,'09-ISO-ZIARNO-KORYZNA'!E37,'09-ISO-ZIARNO-JĘDRYSEK'!E37,'09-ISO-ZIARNO-FIRLUS'!E37,'09-ISO-ZIARNO-CZYŻ'!E37,'09-ISO-ZIARNO-MRÓZ HUBERT'!E37,'09-ISO-ZIARNO-STROMSKI'!E37,'09-ISO-ZIARNO-MAJNUSZ'!E37,'09-ISO-ZIARNO-ZACNY'!E37,'09-ISO-ZIARNO-SIKORA'!E37)</f>
        <v>80611.75</v>
      </c>
      <c r="F22" s="199">
        <f>AVERAGE('09-ISO-ZIARNO-BUTOR'!I37,'09-ISO-ZIARNO-KSIĘŻYLAS'!I37,'09-ISO-ZIARNO-POSPIECH'!I37,'09-ISO-ZIARNO-BUJAKÓW'!I37,'09-ISO-ZIARNO-CIUPKA'!I37,'09-ISO-ZIARNO-CIMAŁA'!I37,'09-ISO-ZIARNO-KOSMOL'!I37,'09-ISO-ZIARNO-LIS'!I37,'09-ISO-ZIARNO-BŁASZCZYK'!I37,'09-ISO-ZIARNO-ROZENBERG'!I37,'09-ISO-ZIARNO-CZECH'!I37,'09-ISO-ZIARNO-JAMY'!I37,'09-ISO-ZIARNO-NAWROT'!I37,'09-ISO-ZIARNO-BĄK'!I37,'09-ISO-ZIARNO-KOBELUCH'!I37,'09-ISO-ZIARNO-MARKS'!I37,'09-ISO-ZIARNO-SOLOWSKI'!I37,'09-ISO-ZIARNO-MAZUR'!I37,'09-ISO-ZIARNO-KORYZNA'!I37,'09-ISO-ZIARNO-JĘDRYSEK'!I37,'09-ISO-ZIARNO-FIRLUS'!I37,'09-ISO-ZIARNO-CZYŻ'!I37,'09-ISO-ZIARNO-MRÓZ HUBERT'!I37,'09-ISO-ZIARNO-STROMSKI'!I37,'09-ISO-ZIARNO-MAJNUSZ'!I37,'09-ISO-ZIARNO-ZACNY'!I37,'09-ISO-ZIARNO-SIKORA'!I37)</f>
        <v>33.03375</v>
      </c>
      <c r="G22" s="200">
        <f>AVERAGE('09-ISO-ZIARNO-BUTOR'!L37,'09-ISO-ZIARNO-KSIĘŻYLAS'!L37,'09-ISO-ZIARNO-POSPIECH'!L37,'09-ISO-ZIARNO-BUJAKÓW'!L37,'09-ISO-ZIARNO-CIUPKA'!L37,'09-ISO-ZIARNO-CIMAŁA'!L37,'09-ISO-ZIARNO-KOSMOL'!L37,'09-ISO-ZIARNO-LIS'!L37,'09-ISO-ZIARNO-BŁASZCZYK'!L37,'09-ISO-ZIARNO-ROZENBERG'!L37,'09-ISO-ZIARNO-CZECH'!L37,'09-ISO-ZIARNO-JAMY'!L37,'09-ISO-ZIARNO-NAWROT'!L37,'09-ISO-ZIARNO-BĄK'!L37,'09-ISO-ZIARNO-KOBELUCH'!L37,'09-ISO-ZIARNO-MARKS'!L37,'09-ISO-ZIARNO-SOLOWSKI'!L37,'09-ISO-ZIARNO-MAZUR'!L37,'09-ISO-ZIARNO-KORYZNA'!L37,'09-ISO-ZIARNO-JĘDRYSEK'!L37,'09-ISO-ZIARNO-FIRLUS'!L37,'09-ISO-ZIARNO-CZYŻ'!L37,'09-ISO-ZIARNO-MRÓZ HUBERT'!L37,'09-ISO-ZIARNO-STROMSKI'!L37,'09-ISO-ZIARNO-MAJNUSZ'!L37,'09-ISO-ZIARNO-ZACNY'!L37,'09-ISO-ZIARNO-SIKORA'!L37)</f>
        <v>10.817499999999999</v>
      </c>
      <c r="H22" s="218">
        <f>MAX('09-ISO-ZIARNO-BUTOR'!L37,'09-ISO-ZIARNO-KSIĘŻYLAS'!L37,'09-ISO-ZIARNO-POSPIECH'!L37,'09-ISO-ZIARNO-BUJAKÓW'!L37,'09-ISO-ZIARNO-CIUPKA'!L37,'09-ISO-ZIARNO-CIMAŁA'!L37,'09-ISO-ZIARNO-KOSMOL'!L37,'09-ISO-ZIARNO-LIS'!L37,'09-ISO-ZIARNO-BŁASZCZYK'!L37,'09-ISO-ZIARNO-ROZENBERG'!L37,'09-ISO-ZIARNO-CZECH'!L37,'09-ISO-ZIARNO-JAMY'!L37,'09-ISO-ZIARNO-NAWROT'!L37,'09-ISO-ZIARNO-BĄK'!L37,'09-ISO-ZIARNO-KOBELUCH'!L37,'09-ISO-ZIARNO-MARKS'!L37,'09-ISO-ZIARNO-SOLOWSKI'!L37,'09-ISO-ZIARNO-MAZUR'!L37,'09-ISO-ZIARNO-KORYZNA'!L37,'09-ISO-ZIARNO-JĘDRYSEK'!L37,'09-ISO-ZIARNO-FIRLUS'!L37,'09-ISO-ZIARNO-CZYŻ'!L37,'09-ISO-ZIARNO-MRÓZ HUBERT'!L37,'09-ISO-ZIARNO-STROMSKI'!L37,'09-ISO-ZIARNO-MAJNUSZ'!L37,'09-ISO-ZIARNO-ZACNY'!L37,'09-ISO-ZIARNO-SIKORA'!L37)</f>
        <v>13.92</v>
      </c>
    </row>
    <row r="23" spans="1:8" ht="20.25">
      <c r="A23" s="147"/>
      <c r="B23" s="220" t="s">
        <v>138</v>
      </c>
      <c r="C23" s="190">
        <v>270</v>
      </c>
      <c r="D23" s="191">
        <f>COUNT('09-ISO-ZIARNO-BUTOR'!E38,'09-ISO-ZIARNO-KSIĘŻYLAS'!E38,'09-ISO-ZIARNO-POSPIECH'!E38,'09-ISO-ZIARNO-BUJAKÓW'!E38,'09-ISO-ZIARNO-CIUPKA'!E38,'09-ISO-ZIARNO-CIMAŁA'!E38,'09-ISO-ZIARNO-KOSMOL'!E38,'09-ISO-ZIARNO-LIS'!E38,'09-ISO-ZIARNO-BŁASZCZYK'!E38,'09-ISO-ZIARNO-ROZENBERG'!E38,'09-ISO-ZIARNO-CZECH'!E38,'09-ISO-ZIARNO-JAMY'!E38,'09-ISO-ZIARNO-NAWROT'!E38,'09-ISO-ZIARNO-BĄK'!E38,'09-ISO-ZIARNO-KOBELUCH'!E38,'09-ISO-ZIARNO-MARKS'!E38,'09-ISO-ZIARNO-SOLOWSKI'!E38,'09-ISO-ZIARNO-MAZUR'!E38,'09-ISO-ZIARNO-KORYZNA'!E38,'09-ISO-ZIARNO-JĘDRYSEK'!E38,'09-ISO-ZIARNO-FIRLUS'!E38,'09-ISO-ZIARNO-CZYŻ'!E38,'09-ISO-ZIARNO-MRÓZ HUBERT'!E38,'09-ISO-ZIARNO-STROMSKI'!E38,'09-ISO-ZIARNO-MAJNUSZ'!E38,'09-ISO-ZIARNO-ZACNY'!E38,'09-ISO-ZIARNO-SIKORA'!E38)</f>
        <v>18</v>
      </c>
      <c r="E23" s="192">
        <f>AVERAGE('09-ISO-ZIARNO-BUTOR'!E38,'09-ISO-ZIARNO-KSIĘŻYLAS'!E38,'09-ISO-ZIARNO-POSPIECH'!E38,'09-ISO-ZIARNO-BUJAKÓW'!E38,'09-ISO-ZIARNO-CIUPKA'!E38,'09-ISO-ZIARNO-CIMAŁA'!E38,'09-ISO-ZIARNO-KOSMOL'!E38,'09-ISO-ZIARNO-LIS'!E38,'09-ISO-ZIARNO-BŁASZCZYK'!E38,'09-ISO-ZIARNO-ROZENBERG'!E38,'09-ISO-ZIARNO-CZECH'!E38,'09-ISO-ZIARNO-JAMY'!E38,'09-ISO-ZIARNO-NAWROT'!E38,'09-ISO-ZIARNO-BĄK'!E38,'09-ISO-ZIARNO-KOBELUCH'!E38,'09-ISO-ZIARNO-MARKS'!E38,'09-ISO-ZIARNO-SOLOWSKI'!E38,'09-ISO-ZIARNO-MAZUR'!E38,'09-ISO-ZIARNO-KORYZNA'!E38,'09-ISO-ZIARNO-JĘDRYSEK'!E38,'09-ISO-ZIARNO-FIRLUS'!E38,'09-ISO-ZIARNO-CZYŻ'!E38,'09-ISO-ZIARNO-MRÓZ HUBERT'!E38,'09-ISO-ZIARNO-STROMSKI'!E38,'09-ISO-ZIARNO-MAJNUSZ'!E38,'09-ISO-ZIARNO-ZACNY'!E38,'09-ISO-ZIARNO-SIKORA'!E38)</f>
        <v>81877.11111111111</v>
      </c>
      <c r="F23" s="193">
        <f>AVERAGE('09-ISO-ZIARNO-BUTOR'!I38,'09-ISO-ZIARNO-KSIĘŻYLAS'!I38,'09-ISO-ZIARNO-POSPIECH'!I38,'09-ISO-ZIARNO-BUJAKÓW'!I38,'09-ISO-ZIARNO-CIUPKA'!I38,'09-ISO-ZIARNO-CIMAŁA'!I38,'09-ISO-ZIARNO-KOSMOL'!I38,'09-ISO-ZIARNO-LIS'!I38,'09-ISO-ZIARNO-BŁASZCZYK'!I38,'09-ISO-ZIARNO-ROZENBERG'!I38,'09-ISO-ZIARNO-CZECH'!I38,'09-ISO-ZIARNO-JAMY'!I38,'09-ISO-ZIARNO-NAWROT'!I38,'09-ISO-ZIARNO-BĄK'!I38,'09-ISO-ZIARNO-KOBELUCH'!I38,'09-ISO-ZIARNO-MARKS'!I38,'09-ISO-ZIARNO-SOLOWSKI'!I38,'09-ISO-ZIARNO-MAZUR'!I38,'09-ISO-ZIARNO-KORYZNA'!I38,'09-ISO-ZIARNO-JĘDRYSEK'!I38,'09-ISO-ZIARNO-FIRLUS'!I38,'09-ISO-ZIARNO-CZYŻ'!I38,'09-ISO-ZIARNO-MRÓZ HUBERT'!I38,'09-ISO-ZIARNO-STROMSKI'!I38,'09-ISO-ZIARNO-MAJNUSZ'!I38,'09-ISO-ZIARNO-ZACNY'!I38,'09-ISO-ZIARNO-SIKORA'!I38)</f>
        <v>33.23722222222223</v>
      </c>
      <c r="G23" s="194">
        <f>AVERAGE('09-ISO-ZIARNO-BUTOR'!L38,'09-ISO-ZIARNO-KSIĘŻYLAS'!L38,'09-ISO-ZIARNO-POSPIECH'!L38,'09-ISO-ZIARNO-BUJAKÓW'!L38,'09-ISO-ZIARNO-CIUPKA'!L38,'09-ISO-ZIARNO-CIMAŁA'!L38,'09-ISO-ZIARNO-KOSMOL'!L38,'09-ISO-ZIARNO-LIS'!L38,'09-ISO-ZIARNO-BŁASZCZYK'!L38,'09-ISO-ZIARNO-ROZENBERG'!L38,'09-ISO-ZIARNO-CZECH'!L38,'09-ISO-ZIARNO-JAMY'!L38,'09-ISO-ZIARNO-NAWROT'!L38,'09-ISO-ZIARNO-BĄK'!L38,'09-ISO-ZIARNO-KOBELUCH'!L38,'09-ISO-ZIARNO-MARKS'!L38,'09-ISO-ZIARNO-SOLOWSKI'!L38,'09-ISO-ZIARNO-MAZUR'!L38,'09-ISO-ZIARNO-KORYZNA'!L38,'09-ISO-ZIARNO-JĘDRYSEK'!L38,'09-ISO-ZIARNO-FIRLUS'!L38,'09-ISO-ZIARNO-CZYŻ'!L38,'09-ISO-ZIARNO-MRÓZ HUBERT'!L38,'09-ISO-ZIARNO-STROMSKI'!L38,'09-ISO-ZIARNO-MAJNUSZ'!L38,'09-ISO-ZIARNO-ZACNY'!L38,'09-ISO-ZIARNO-SIKORA'!L38)</f>
        <v>11.271666666666667</v>
      </c>
      <c r="H23" s="216">
        <f>MAX('09-ISO-ZIARNO-BUTOR'!L38,'09-ISO-ZIARNO-KSIĘŻYLAS'!L38,'09-ISO-ZIARNO-POSPIECH'!L38,'09-ISO-ZIARNO-BUJAKÓW'!L38,'09-ISO-ZIARNO-CIUPKA'!L38,'09-ISO-ZIARNO-CIMAŁA'!L38,'09-ISO-ZIARNO-KOSMOL'!L38,'09-ISO-ZIARNO-LIS'!L38,'09-ISO-ZIARNO-BŁASZCZYK'!L38,'09-ISO-ZIARNO-ROZENBERG'!L38,'09-ISO-ZIARNO-CZECH'!L38,'09-ISO-ZIARNO-JAMY'!L38,'09-ISO-ZIARNO-NAWROT'!L38,'09-ISO-ZIARNO-BĄK'!L38,'09-ISO-ZIARNO-KOBELUCH'!L38,'09-ISO-ZIARNO-MARKS'!L38,'09-ISO-ZIARNO-SOLOWSKI'!L38,'09-ISO-ZIARNO-MAZUR'!L38,'09-ISO-ZIARNO-KORYZNA'!L38,'09-ISO-ZIARNO-JĘDRYSEK'!L38,'09-ISO-ZIARNO-FIRLUS'!L38,'09-ISO-ZIARNO-CZYŻ'!L38,'09-ISO-ZIARNO-MRÓZ HUBERT'!L38,'09-ISO-ZIARNO-STROMSKI'!L38,'09-ISO-ZIARNO-MAJNUSZ'!L38,'09-ISO-ZIARNO-ZACNY'!L38,'09-ISO-ZIARNO-SIKORA'!L38)</f>
        <v>13.64</v>
      </c>
    </row>
    <row r="24" spans="2:8" ht="18">
      <c r="B24" s="220" t="s">
        <v>149</v>
      </c>
      <c r="C24" s="190" t="s">
        <v>147</v>
      </c>
      <c r="D24" s="191">
        <f>COUNT('09-ISO-ZIARNO-BUTOR'!E39,'09-ISO-ZIARNO-KSIĘŻYLAS'!E39,'09-ISO-ZIARNO-POSPIECH'!E39,'09-ISO-ZIARNO-BUJAKÓW'!E39,'09-ISO-ZIARNO-CIUPKA'!E39,'09-ISO-ZIARNO-CIMAŁA'!E39,'09-ISO-ZIARNO-KOSMOL'!E39,'09-ISO-ZIARNO-LIS'!E39,'09-ISO-ZIARNO-BŁASZCZYK'!E39,'09-ISO-ZIARNO-ROZENBERG'!E39,'09-ISO-ZIARNO-CZECH'!E39,'09-ISO-ZIARNO-JAMY'!E39,'09-ISO-ZIARNO-NAWROT'!E39,'09-ISO-ZIARNO-BĄK'!E39,'09-ISO-ZIARNO-KOBELUCH'!E39,'09-ISO-ZIARNO-MARKS'!E39,'09-ISO-ZIARNO-SOLOWSKI'!E39,'09-ISO-ZIARNO-MAZUR'!E39,'09-ISO-ZIARNO-KORYZNA'!E39,'09-ISO-ZIARNO-JĘDRYSEK'!E39,'09-ISO-ZIARNO-FIRLUS'!E39,'09-ISO-ZIARNO-CZYŻ'!E39,'09-ISO-ZIARNO-MRÓZ HUBERT'!E39,'09-ISO-ZIARNO-STROMSKI'!E39,'09-ISO-ZIARNO-MAJNUSZ'!E39,'09-ISO-ZIARNO-ZACNY'!E39,'09-ISO-ZIARNO-SIKORA'!E39)</f>
        <v>18</v>
      </c>
      <c r="E24" s="192">
        <f>AVERAGE('09-ISO-ZIARNO-BUTOR'!E39,'09-ISO-ZIARNO-KSIĘŻYLAS'!E39,'09-ISO-ZIARNO-POSPIECH'!E39,'09-ISO-ZIARNO-BUJAKÓW'!E39,'09-ISO-ZIARNO-CIUPKA'!E39,'09-ISO-ZIARNO-CIMAŁA'!E39,'09-ISO-ZIARNO-KOSMOL'!E39,'09-ISO-ZIARNO-LIS'!E39,'09-ISO-ZIARNO-BŁASZCZYK'!E39,'09-ISO-ZIARNO-ROZENBERG'!E39,'09-ISO-ZIARNO-CZECH'!E39,'09-ISO-ZIARNO-JAMY'!E39,'09-ISO-ZIARNO-NAWROT'!E39,'09-ISO-ZIARNO-BĄK'!E39,'09-ISO-ZIARNO-KOBELUCH'!E39,'09-ISO-ZIARNO-MARKS'!E39,'09-ISO-ZIARNO-SOLOWSKI'!E39,'09-ISO-ZIARNO-MAZUR'!E39,'09-ISO-ZIARNO-KORYZNA'!E39,'09-ISO-ZIARNO-JĘDRYSEK'!E39,'09-ISO-ZIARNO-FIRLUS'!E39,'09-ISO-ZIARNO-CZYŻ'!E39,'09-ISO-ZIARNO-MRÓZ HUBERT'!E39,'09-ISO-ZIARNO-STROMSKI'!E39,'09-ISO-ZIARNO-MAJNUSZ'!E39,'09-ISO-ZIARNO-ZACNY'!E39,'09-ISO-ZIARNO-SIKORA'!E39)</f>
        <v>81710.38888888889</v>
      </c>
      <c r="F24" s="193">
        <f>AVERAGE('09-ISO-ZIARNO-BUTOR'!I39,'09-ISO-ZIARNO-KSIĘŻYLAS'!I39,'09-ISO-ZIARNO-POSPIECH'!I39,'09-ISO-ZIARNO-BUJAKÓW'!I39,'09-ISO-ZIARNO-CIUPKA'!I39,'09-ISO-ZIARNO-CIMAŁA'!I39,'09-ISO-ZIARNO-KOSMOL'!I39,'09-ISO-ZIARNO-LIS'!I39,'09-ISO-ZIARNO-BŁASZCZYK'!I39,'09-ISO-ZIARNO-ROZENBERG'!I39,'09-ISO-ZIARNO-CZECH'!I39,'09-ISO-ZIARNO-JAMY'!I39,'09-ISO-ZIARNO-NAWROT'!I39,'09-ISO-ZIARNO-BĄK'!I39,'09-ISO-ZIARNO-KOBELUCH'!I39,'09-ISO-ZIARNO-MARKS'!I39,'09-ISO-ZIARNO-SOLOWSKI'!I39,'09-ISO-ZIARNO-MAZUR'!I39,'09-ISO-ZIARNO-KORYZNA'!I39,'09-ISO-ZIARNO-JĘDRYSEK'!I39,'09-ISO-ZIARNO-FIRLUS'!I39,'09-ISO-ZIARNO-CZYŻ'!I39,'09-ISO-ZIARNO-MRÓZ HUBERT'!I39,'09-ISO-ZIARNO-STROMSKI'!I39,'09-ISO-ZIARNO-MAJNUSZ'!I39,'09-ISO-ZIARNO-ZACNY'!I39,'09-ISO-ZIARNO-SIKORA'!I39)</f>
        <v>32.12555555555556</v>
      </c>
      <c r="G24" s="194">
        <f>AVERAGE('09-ISO-ZIARNO-BUTOR'!L39,'09-ISO-ZIARNO-KSIĘŻYLAS'!L39,'09-ISO-ZIARNO-POSPIECH'!L39,'09-ISO-ZIARNO-BUJAKÓW'!L39,'09-ISO-ZIARNO-CIUPKA'!L39,'09-ISO-ZIARNO-CIMAŁA'!L39,'09-ISO-ZIARNO-KOSMOL'!L39,'09-ISO-ZIARNO-LIS'!L39,'09-ISO-ZIARNO-BŁASZCZYK'!L39,'09-ISO-ZIARNO-ROZENBERG'!L39,'09-ISO-ZIARNO-CZECH'!L39,'09-ISO-ZIARNO-JAMY'!L39,'09-ISO-ZIARNO-NAWROT'!L39,'09-ISO-ZIARNO-BĄK'!L39,'09-ISO-ZIARNO-KOBELUCH'!L39,'09-ISO-ZIARNO-MARKS'!L39,'09-ISO-ZIARNO-SOLOWSKI'!L39,'09-ISO-ZIARNO-MAZUR'!L39,'09-ISO-ZIARNO-KORYZNA'!L39,'09-ISO-ZIARNO-JĘDRYSEK'!L39,'09-ISO-ZIARNO-FIRLUS'!L39,'09-ISO-ZIARNO-CZYŻ'!L39,'09-ISO-ZIARNO-MRÓZ HUBERT'!L39,'09-ISO-ZIARNO-STROMSKI'!L39,'09-ISO-ZIARNO-MAJNUSZ'!L39,'09-ISO-ZIARNO-ZACNY'!L39,'09-ISO-ZIARNO-SIKORA'!L39)</f>
        <v>10.911111111111113</v>
      </c>
      <c r="H24" s="216">
        <f>MAX('09-ISO-ZIARNO-BUTOR'!L39,'09-ISO-ZIARNO-KSIĘŻYLAS'!L39,'09-ISO-ZIARNO-POSPIECH'!L39,'09-ISO-ZIARNO-BUJAKÓW'!L39,'09-ISO-ZIARNO-CIUPKA'!L39,'09-ISO-ZIARNO-CIMAŁA'!L39,'09-ISO-ZIARNO-KOSMOL'!L39,'09-ISO-ZIARNO-LIS'!L39,'09-ISO-ZIARNO-BŁASZCZYK'!L39,'09-ISO-ZIARNO-ROZENBERG'!L39,'09-ISO-ZIARNO-CZECH'!L39,'09-ISO-ZIARNO-JAMY'!L39,'09-ISO-ZIARNO-NAWROT'!L39,'09-ISO-ZIARNO-BĄK'!L39,'09-ISO-ZIARNO-KOBELUCH'!L39,'09-ISO-ZIARNO-MARKS'!L39,'09-ISO-ZIARNO-SOLOWSKI'!L39,'09-ISO-ZIARNO-MAZUR'!L39,'09-ISO-ZIARNO-KORYZNA'!L39,'09-ISO-ZIARNO-JĘDRYSEK'!L39,'09-ISO-ZIARNO-FIRLUS'!L39,'09-ISO-ZIARNO-CZYŻ'!L39,'09-ISO-ZIARNO-MRÓZ HUBERT'!L39,'09-ISO-ZIARNO-STROMSKI'!L39,'09-ISO-ZIARNO-MAJNUSZ'!L39,'09-ISO-ZIARNO-ZACNY'!L39,'09-ISO-ZIARNO-SIKORA'!L39)</f>
        <v>14.14</v>
      </c>
    </row>
    <row r="25" spans="2:8" ht="18.75" thickBot="1">
      <c r="B25" s="221" t="s">
        <v>150</v>
      </c>
      <c r="C25" s="222" t="s">
        <v>147</v>
      </c>
      <c r="D25" s="223">
        <f>COUNT('09-ISO-ZIARNO-BUTOR'!E40,'09-ISO-ZIARNO-KSIĘŻYLAS'!E40,'09-ISO-ZIARNO-POSPIECH'!E40,'09-ISO-ZIARNO-BUJAKÓW'!E40,'09-ISO-ZIARNO-CIUPKA'!E40,'09-ISO-ZIARNO-CIMAŁA'!E40,'09-ISO-ZIARNO-KOSMOL'!E40,'09-ISO-ZIARNO-LIS'!E40,'09-ISO-ZIARNO-BŁASZCZYK'!E40,'09-ISO-ZIARNO-ROZENBERG'!E40,'09-ISO-ZIARNO-CZECH'!E40,'09-ISO-ZIARNO-JAMY'!E40,'09-ISO-ZIARNO-NAWROT'!E40,'09-ISO-ZIARNO-BĄK'!E40,'09-ISO-ZIARNO-KOBELUCH'!E40,'09-ISO-ZIARNO-MARKS'!E40,'09-ISO-ZIARNO-SOLOWSKI'!E40,'09-ISO-ZIARNO-MAZUR'!E40,'09-ISO-ZIARNO-KORYZNA'!E40,'09-ISO-ZIARNO-JĘDRYSEK'!E40,'09-ISO-ZIARNO-FIRLUS'!E40,'09-ISO-ZIARNO-CZYŻ'!E40,'09-ISO-ZIARNO-MRÓZ HUBERT'!E40,'09-ISO-ZIARNO-STROMSKI'!E40,'09-ISO-ZIARNO-MAJNUSZ'!E40,'09-ISO-ZIARNO-ZACNY'!E40,'09-ISO-ZIARNO-SIKORA'!E40)</f>
        <v>15</v>
      </c>
      <c r="E25" s="224">
        <f>AVERAGE('09-ISO-ZIARNO-BUTOR'!E40,'09-ISO-ZIARNO-KSIĘŻYLAS'!E40,'09-ISO-ZIARNO-POSPIECH'!E40,'09-ISO-ZIARNO-BUJAKÓW'!E40,'09-ISO-ZIARNO-CIUPKA'!E40,'09-ISO-ZIARNO-CIMAŁA'!E40,'09-ISO-ZIARNO-KOSMOL'!E40,'09-ISO-ZIARNO-LIS'!E40,'09-ISO-ZIARNO-BŁASZCZYK'!E40,'09-ISO-ZIARNO-ROZENBERG'!E40,'09-ISO-ZIARNO-CZECH'!E40,'09-ISO-ZIARNO-JAMY'!E40,'09-ISO-ZIARNO-NAWROT'!E40,'09-ISO-ZIARNO-BĄK'!E40,'09-ISO-ZIARNO-KOBELUCH'!E40,'09-ISO-ZIARNO-MARKS'!E40,'09-ISO-ZIARNO-SOLOWSKI'!E40,'09-ISO-ZIARNO-MAZUR'!E40,'09-ISO-ZIARNO-KORYZNA'!E40,'09-ISO-ZIARNO-JĘDRYSEK'!E40,'09-ISO-ZIARNO-FIRLUS'!E40,'09-ISO-ZIARNO-CZYŻ'!E40,'09-ISO-ZIARNO-MRÓZ HUBERT'!E40,'09-ISO-ZIARNO-STROMSKI'!E40,'09-ISO-ZIARNO-MAJNUSZ'!E40,'09-ISO-ZIARNO-ZACNY'!E40,'09-ISO-ZIARNO-SIKORA'!E40)</f>
        <v>81377.73333333334</v>
      </c>
      <c r="F25" s="225">
        <f>AVERAGE('09-ISO-ZIARNO-BUTOR'!I40,'09-ISO-ZIARNO-KSIĘŻYLAS'!I40,'09-ISO-ZIARNO-POSPIECH'!I40,'09-ISO-ZIARNO-BUJAKÓW'!I40,'09-ISO-ZIARNO-CIUPKA'!I40,'09-ISO-ZIARNO-CIMAŁA'!I40,'09-ISO-ZIARNO-KOSMOL'!I40,'09-ISO-ZIARNO-LIS'!I40,'09-ISO-ZIARNO-BŁASZCZYK'!I40,'09-ISO-ZIARNO-ROZENBERG'!I40,'09-ISO-ZIARNO-CZECH'!I40,'09-ISO-ZIARNO-JAMY'!I40,'09-ISO-ZIARNO-NAWROT'!I40,'09-ISO-ZIARNO-BĄK'!I40,'09-ISO-ZIARNO-KOBELUCH'!I40,'09-ISO-ZIARNO-MARKS'!I40,'09-ISO-ZIARNO-SOLOWSKI'!I40,'09-ISO-ZIARNO-MAZUR'!I40,'09-ISO-ZIARNO-KORYZNA'!I40,'09-ISO-ZIARNO-JĘDRYSEK'!I40,'09-ISO-ZIARNO-FIRLUS'!I40,'09-ISO-ZIARNO-CZYŻ'!I40,'09-ISO-ZIARNO-MRÓZ HUBERT'!I40,'09-ISO-ZIARNO-STROMSKI'!I40,'09-ISO-ZIARNO-MAJNUSZ'!I40,'09-ISO-ZIARNO-ZACNY'!I40,'09-ISO-ZIARNO-SIKORA'!I40)</f>
        <v>33.72</v>
      </c>
      <c r="G25" s="226">
        <f>AVERAGE('09-ISO-ZIARNO-BUTOR'!L40,'09-ISO-ZIARNO-KSIĘŻYLAS'!L40,'09-ISO-ZIARNO-POSPIECH'!L40,'09-ISO-ZIARNO-BUJAKÓW'!L40,'09-ISO-ZIARNO-CIUPKA'!L40,'09-ISO-ZIARNO-CIMAŁA'!L40,'09-ISO-ZIARNO-KOSMOL'!L40,'09-ISO-ZIARNO-LIS'!L40,'09-ISO-ZIARNO-BŁASZCZYK'!L40,'09-ISO-ZIARNO-ROZENBERG'!L40,'09-ISO-ZIARNO-CZECH'!L40,'09-ISO-ZIARNO-JAMY'!L40,'09-ISO-ZIARNO-NAWROT'!L40,'09-ISO-ZIARNO-BĄK'!L40,'09-ISO-ZIARNO-KOBELUCH'!L40,'09-ISO-ZIARNO-MARKS'!L40,'09-ISO-ZIARNO-SOLOWSKI'!L40,'09-ISO-ZIARNO-MAZUR'!L40,'09-ISO-ZIARNO-KORYZNA'!L40,'09-ISO-ZIARNO-JĘDRYSEK'!L40,'09-ISO-ZIARNO-FIRLUS'!L40,'09-ISO-ZIARNO-CZYŻ'!L40,'09-ISO-ZIARNO-MRÓZ HUBERT'!L40,'09-ISO-ZIARNO-STROMSKI'!L40,'09-ISO-ZIARNO-MAJNUSZ'!L40,'09-ISO-ZIARNO-ZACNY'!L40,'09-ISO-ZIARNO-SIKORA'!L40)</f>
        <v>10.660666666666668</v>
      </c>
      <c r="H25" s="227">
        <f>MAX('09-ISO-ZIARNO-BUTOR'!L40,'09-ISO-ZIARNO-KSIĘŻYLAS'!L40,'09-ISO-ZIARNO-POSPIECH'!L40,'09-ISO-ZIARNO-BUJAKÓW'!L40,'09-ISO-ZIARNO-CIUPKA'!L40,'09-ISO-ZIARNO-CIMAŁA'!L40,'09-ISO-ZIARNO-KOSMOL'!L40,'09-ISO-ZIARNO-LIS'!L40,'09-ISO-ZIARNO-BŁASZCZYK'!L40,'09-ISO-ZIARNO-ROZENBERG'!L40,'09-ISO-ZIARNO-CZECH'!L40,'09-ISO-ZIARNO-JAMY'!L40,'09-ISO-ZIARNO-NAWROT'!L40,'09-ISO-ZIARNO-BĄK'!L40,'09-ISO-ZIARNO-KOBELUCH'!L40,'09-ISO-ZIARNO-MARKS'!L40,'09-ISO-ZIARNO-SOLOWSKI'!L40,'09-ISO-ZIARNO-MAZUR'!L40,'09-ISO-ZIARNO-KORYZNA'!L40,'09-ISO-ZIARNO-JĘDRYSEK'!L40,'09-ISO-ZIARNO-FIRLUS'!L40,'09-ISO-ZIARNO-CZYŻ'!L40,'09-ISO-ZIARNO-MRÓZ HUBERT'!L40,'09-ISO-ZIARNO-STROMSKI'!L40,'09-ISO-ZIARNO-MAJNUSZ'!L40,'09-ISO-ZIARNO-ZACNY'!L40,'09-ISO-ZIARNO-SIKORA'!L40)</f>
        <v>13.2</v>
      </c>
    </row>
    <row r="26" spans="4:8" ht="18">
      <c r="D26" s="148" t="s">
        <v>139</v>
      </c>
      <c r="E26" s="201">
        <f>AVERAGE(E11:E25)</f>
        <v>81399.22910134311</v>
      </c>
      <c r="F26" s="149">
        <f>AVERAGE(F11:F25)</f>
        <v>32.818951309061305</v>
      </c>
      <c r="G26" s="150">
        <f>AVERAGE(G11:G25)</f>
        <v>10.628696576016576</v>
      </c>
      <c r="H26" s="150">
        <f>AVERAGE(H11:H25)</f>
        <v>13.305333333333332</v>
      </c>
    </row>
    <row r="27" ht="12.75">
      <c r="B27" s="228" t="s">
        <v>151</v>
      </c>
    </row>
    <row r="28" ht="12.75">
      <c r="B28" s="229" t="s">
        <v>152</v>
      </c>
    </row>
  </sheetData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9:M56"/>
  <sheetViews>
    <sheetView workbookViewId="0" topLeftCell="A1">
      <selection activeCell="I32" sqref="I32"/>
    </sheetView>
  </sheetViews>
  <sheetFormatPr defaultColWidth="9.00390625" defaultRowHeight="12.75"/>
  <cols>
    <col min="1" max="1" width="21.00390625" style="151" customWidth="1"/>
    <col min="2" max="2" width="13.00390625" style="151" customWidth="1"/>
    <col min="3" max="3" width="13.25390625" style="151" bestFit="1" customWidth="1"/>
    <col min="4" max="4" width="9.875" style="151" bestFit="1" customWidth="1"/>
    <col min="5" max="5" width="13.00390625" style="151" customWidth="1"/>
    <col min="6" max="6" width="10.125" style="151" customWidth="1"/>
    <col min="7" max="8" width="14.875" style="151" bestFit="1" customWidth="1"/>
    <col min="9" max="16384" width="9.125" style="151" customWidth="1"/>
  </cols>
  <sheetData>
    <row r="8" ht="15.75" thickBot="1"/>
    <row r="9" spans="2:8" ht="15">
      <c r="B9" s="152"/>
      <c r="C9" s="153"/>
      <c r="D9" s="153"/>
      <c r="E9" s="153"/>
      <c r="F9" s="153"/>
      <c r="G9" s="153"/>
      <c r="H9" s="154"/>
    </row>
    <row r="10" spans="2:8" ht="15">
      <c r="B10" s="155"/>
      <c r="C10" s="156"/>
      <c r="D10" s="156"/>
      <c r="E10" s="156"/>
      <c r="F10" s="156"/>
      <c r="G10" s="156"/>
      <c r="H10" s="157"/>
    </row>
    <row r="11" spans="2:13" ht="18">
      <c r="B11" s="155"/>
      <c r="C11" s="158">
        <v>220</v>
      </c>
      <c r="D11" s="156"/>
      <c r="E11" s="156"/>
      <c r="F11" s="156"/>
      <c r="G11" s="159"/>
      <c r="H11" s="160"/>
      <c r="L11" s="156"/>
      <c r="M11" s="156"/>
    </row>
    <row r="12" spans="2:13" ht="18">
      <c r="B12" s="155"/>
      <c r="C12" s="158">
        <v>230</v>
      </c>
      <c r="D12" s="156"/>
      <c r="E12" s="156"/>
      <c r="F12" s="156"/>
      <c r="G12" s="159"/>
      <c r="H12" s="160"/>
      <c r="L12" s="156"/>
      <c r="M12" s="156"/>
    </row>
    <row r="13" spans="2:8" ht="18">
      <c r="B13" s="155"/>
      <c r="C13" s="158">
        <v>250</v>
      </c>
      <c r="D13" s="156"/>
      <c r="E13" s="156"/>
      <c r="F13" s="156"/>
      <c r="G13" s="159"/>
      <c r="H13" s="160"/>
    </row>
    <row r="14" spans="2:8" ht="18">
      <c r="B14" s="155"/>
      <c r="C14" s="158">
        <v>260</v>
      </c>
      <c r="D14" s="156"/>
      <c r="E14" s="156"/>
      <c r="F14" s="156"/>
      <c r="G14" s="159"/>
      <c r="H14" s="160"/>
    </row>
    <row r="15" spans="2:8" ht="18">
      <c r="B15" s="155"/>
      <c r="C15" s="158">
        <v>250</v>
      </c>
      <c r="D15" s="156"/>
      <c r="E15" s="156"/>
      <c r="F15" s="156"/>
      <c r="G15" s="159"/>
      <c r="H15" s="160"/>
    </row>
    <row r="16" spans="2:8" ht="18">
      <c r="B16" s="155"/>
      <c r="C16" s="158">
        <v>280</v>
      </c>
      <c r="D16" s="156"/>
      <c r="E16" s="156"/>
      <c r="F16" s="156"/>
      <c r="G16" s="159"/>
      <c r="H16" s="160"/>
    </row>
    <row r="17" spans="2:8" ht="18">
      <c r="B17" s="155"/>
      <c r="C17" s="158">
        <v>290</v>
      </c>
      <c r="D17" s="156"/>
      <c r="E17" s="156"/>
      <c r="F17" s="156"/>
      <c r="G17" s="159"/>
      <c r="H17" s="160"/>
    </row>
    <row r="18" spans="2:8" ht="18">
      <c r="B18" s="155"/>
      <c r="C18" s="158" t="s">
        <v>140</v>
      </c>
      <c r="D18" s="156"/>
      <c r="E18" s="156"/>
      <c r="F18" s="156"/>
      <c r="G18" s="159"/>
      <c r="H18" s="160"/>
    </row>
    <row r="19" spans="2:8" ht="18">
      <c r="B19" s="155"/>
      <c r="C19" s="158" t="s">
        <v>141</v>
      </c>
      <c r="D19" s="156"/>
      <c r="E19" s="156"/>
      <c r="F19" s="156"/>
      <c r="G19" s="159"/>
      <c r="H19" s="160"/>
    </row>
    <row r="20" spans="2:8" ht="18">
      <c r="B20" s="155"/>
      <c r="C20" s="158">
        <v>270</v>
      </c>
      <c r="D20" s="156"/>
      <c r="E20" s="156"/>
      <c r="F20" s="156"/>
      <c r="G20" s="159"/>
      <c r="H20" s="160"/>
    </row>
    <row r="21" spans="2:8" ht="18.75" thickBot="1">
      <c r="B21" s="161"/>
      <c r="C21" s="162">
        <v>270</v>
      </c>
      <c r="D21" s="163"/>
      <c r="E21" s="163"/>
      <c r="F21" s="163"/>
      <c r="G21" s="164"/>
      <c r="H21" s="165"/>
    </row>
    <row r="22" spans="4:8" ht="18">
      <c r="D22" s="166" t="s">
        <v>139</v>
      </c>
      <c r="E22" s="167" t="e">
        <f>AVERAGE(E11:E21)</f>
        <v>#DIV/0!</v>
      </c>
      <c r="F22" s="168" t="e">
        <f>AVERAGE(F11:F21)</f>
        <v>#DIV/0!</v>
      </c>
      <c r="G22" s="169" t="e">
        <f>AVERAGE(G11:G21)</f>
        <v>#DIV/0!</v>
      </c>
      <c r="H22" s="169" t="e">
        <f>AVERAGE(H11:H21)</f>
        <v>#DIV/0!</v>
      </c>
    </row>
    <row r="32" ht="15">
      <c r="A32" s="228" t="s">
        <v>151</v>
      </c>
    </row>
    <row r="33" ht="15">
      <c r="A33" s="229" t="s">
        <v>152</v>
      </c>
    </row>
    <row r="36" spans="1:6" ht="20.25">
      <c r="A36" s="170" t="s">
        <v>146</v>
      </c>
      <c r="B36" s="171"/>
      <c r="C36" s="172"/>
      <c r="D36" s="173"/>
      <c r="E36" s="171"/>
      <c r="F36" s="171"/>
    </row>
    <row r="37" spans="1:6" ht="15">
      <c r="A37" s="174"/>
      <c r="B37" s="171"/>
      <c r="C37" s="171"/>
      <c r="D37" s="171"/>
      <c r="E37" s="171"/>
      <c r="F37" s="171"/>
    </row>
    <row r="38" spans="1:6" ht="15">
      <c r="A38" s="171"/>
      <c r="B38" s="171"/>
      <c r="C38" s="171"/>
      <c r="D38" s="171"/>
      <c r="E38" s="171"/>
      <c r="F38" s="171"/>
    </row>
    <row r="39" spans="1:6" s="176" customFormat="1" ht="31.5" customHeight="1" thickBot="1">
      <c r="A39" s="175" t="s">
        <v>15</v>
      </c>
      <c r="B39" s="175" t="s">
        <v>142</v>
      </c>
      <c r="C39" s="175" t="s">
        <v>143</v>
      </c>
      <c r="D39" s="175"/>
      <c r="E39" s="175" t="s">
        <v>143</v>
      </c>
      <c r="F39" s="175" t="s">
        <v>142</v>
      </c>
    </row>
    <row r="40" spans="1:11" ht="20.25">
      <c r="A40" s="209" t="s">
        <v>128</v>
      </c>
      <c r="B40" s="177">
        <v>31.6</v>
      </c>
      <c r="C40" s="177">
        <v>9.894285714285715</v>
      </c>
      <c r="D40" s="178"/>
      <c r="E40" s="179">
        <v>9.894285714285715</v>
      </c>
      <c r="F40" s="180">
        <v>31.6</v>
      </c>
      <c r="H40" s="181"/>
      <c r="I40" s="182"/>
      <c r="J40" s="183"/>
      <c r="K40" s="184"/>
    </row>
    <row r="41" spans="1:11" ht="20.25">
      <c r="A41" s="188" t="s">
        <v>129</v>
      </c>
      <c r="B41" s="177">
        <v>28.766666666666666</v>
      </c>
      <c r="C41" s="177">
        <v>9.173333333333332</v>
      </c>
      <c r="D41" s="178"/>
      <c r="E41" s="179">
        <v>9.173333333333332</v>
      </c>
      <c r="F41" s="180">
        <v>28.766666666666666</v>
      </c>
      <c r="H41" s="181"/>
      <c r="I41" s="182"/>
      <c r="J41" s="183"/>
      <c r="K41" s="184"/>
    </row>
    <row r="42" spans="1:11" ht="20.25">
      <c r="A42" s="188" t="s">
        <v>130</v>
      </c>
      <c r="B42" s="177">
        <v>33.625</v>
      </c>
      <c r="C42" s="177">
        <v>10.1725</v>
      </c>
      <c r="D42" s="178"/>
      <c r="E42" s="179">
        <v>10.1725</v>
      </c>
      <c r="F42" s="180">
        <v>33.625</v>
      </c>
      <c r="H42" s="181"/>
      <c r="I42" s="182"/>
      <c r="J42" s="183"/>
      <c r="K42" s="184"/>
    </row>
    <row r="43" spans="1:11" ht="20.25">
      <c r="A43" s="217" t="s">
        <v>131</v>
      </c>
      <c r="B43" s="177">
        <v>33.973333333333336</v>
      </c>
      <c r="C43" s="177">
        <v>10.60875</v>
      </c>
      <c r="D43" s="178"/>
      <c r="E43" s="179">
        <v>10.60875</v>
      </c>
      <c r="F43" s="180">
        <v>33.973333333333336</v>
      </c>
      <c r="H43" s="181"/>
      <c r="I43" s="182"/>
      <c r="J43" s="183"/>
      <c r="K43" s="184"/>
    </row>
    <row r="44" spans="1:11" ht="20.25">
      <c r="A44" s="219" t="s">
        <v>132</v>
      </c>
      <c r="B44" s="177">
        <v>32.790416666666665</v>
      </c>
      <c r="C44" s="177">
        <v>10.901666666666669</v>
      </c>
      <c r="D44" s="178"/>
      <c r="E44" s="179">
        <v>10.901666666666669</v>
      </c>
      <c r="F44" s="180">
        <v>32.790416666666665</v>
      </c>
      <c r="H44" s="181"/>
      <c r="I44" s="182"/>
      <c r="J44" s="183"/>
      <c r="K44" s="184"/>
    </row>
    <row r="45" spans="1:11" ht="20.25">
      <c r="A45" s="219" t="s">
        <v>133</v>
      </c>
      <c r="B45" s="177">
        <v>33.31807692307693</v>
      </c>
      <c r="C45" s="177">
        <v>11.458076923076923</v>
      </c>
      <c r="D45" s="178"/>
      <c r="E45" s="179">
        <v>11.458076923076923</v>
      </c>
      <c r="F45" s="180">
        <v>33.31807692307693</v>
      </c>
      <c r="H45" s="181"/>
      <c r="I45" s="182"/>
      <c r="J45" s="183"/>
      <c r="K45" s="184"/>
    </row>
    <row r="46" spans="1:11" ht="20.25">
      <c r="A46" s="220" t="s">
        <v>134</v>
      </c>
      <c r="B46" s="177">
        <v>33.2096</v>
      </c>
      <c r="C46" s="177">
        <v>10.9912</v>
      </c>
      <c r="D46" s="178"/>
      <c r="E46" s="179">
        <v>10.9912</v>
      </c>
      <c r="F46" s="180">
        <v>33.2096</v>
      </c>
      <c r="H46" s="181"/>
      <c r="I46" s="182"/>
      <c r="J46" s="183"/>
      <c r="K46" s="184"/>
    </row>
    <row r="47" spans="1:11" ht="20.25">
      <c r="A47" s="220" t="s">
        <v>148</v>
      </c>
      <c r="B47" s="177">
        <v>33.55590909090909</v>
      </c>
      <c r="C47" s="177">
        <v>10.449545454545456</v>
      </c>
      <c r="D47" s="178"/>
      <c r="E47" s="179">
        <v>10.449545454545456</v>
      </c>
      <c r="F47" s="180">
        <v>33.55590909090909</v>
      </c>
      <c r="H47" s="181"/>
      <c r="I47" s="182"/>
      <c r="J47" s="183"/>
      <c r="K47" s="184"/>
    </row>
    <row r="48" spans="1:6" ht="20.25">
      <c r="A48" s="220" t="s">
        <v>144</v>
      </c>
      <c r="B48" s="185">
        <v>33.36772727272727</v>
      </c>
      <c r="C48" s="185">
        <v>10.72318181818182</v>
      </c>
      <c r="D48" s="186"/>
      <c r="E48" s="179">
        <v>10.72318181818182</v>
      </c>
      <c r="F48" s="180">
        <v>33.36772727272727</v>
      </c>
    </row>
    <row r="49" spans="1:6" ht="20.25">
      <c r="A49" s="219" t="s">
        <v>135</v>
      </c>
      <c r="B49" s="187">
        <v>32.02625</v>
      </c>
      <c r="C49" s="185">
        <v>10.737916666666665</v>
      </c>
      <c r="D49" s="186"/>
      <c r="E49" s="179">
        <v>10.737916666666665</v>
      </c>
      <c r="F49" s="180">
        <v>32.02625</v>
      </c>
    </row>
    <row r="50" spans="1:6" ht="20.25">
      <c r="A50" s="219" t="s">
        <v>136</v>
      </c>
      <c r="B50" s="185">
        <v>33.93476190476191</v>
      </c>
      <c r="C50" s="185">
        <v>10.659047619047618</v>
      </c>
      <c r="D50" s="186"/>
      <c r="E50" s="179">
        <v>10.659047619047618</v>
      </c>
      <c r="F50" s="180">
        <v>33.93476190476191</v>
      </c>
    </row>
    <row r="51" spans="1:6" ht="20.25">
      <c r="A51" s="219" t="s">
        <v>137</v>
      </c>
      <c r="B51" s="230">
        <v>33.03375</v>
      </c>
      <c r="C51" s="230">
        <v>10.8175</v>
      </c>
      <c r="D51" s="186"/>
      <c r="E51" s="179">
        <v>10.8175</v>
      </c>
      <c r="F51" s="180">
        <v>33.03375</v>
      </c>
    </row>
    <row r="52" spans="1:6" ht="20.25">
      <c r="A52" s="220" t="s">
        <v>138</v>
      </c>
      <c r="B52" s="230">
        <v>33.23722222222223</v>
      </c>
      <c r="C52" s="230">
        <v>11.271666666666667</v>
      </c>
      <c r="D52" s="186"/>
      <c r="E52" s="179">
        <v>11.271666666666667</v>
      </c>
      <c r="F52" s="180">
        <v>33.23722222222223</v>
      </c>
    </row>
    <row r="53" spans="1:6" ht="20.25">
      <c r="A53" s="220" t="s">
        <v>149</v>
      </c>
      <c r="B53" s="230">
        <v>32.12555555555556</v>
      </c>
      <c r="C53" s="230">
        <v>10.911111111111113</v>
      </c>
      <c r="D53" s="186"/>
      <c r="E53" s="179">
        <v>10.911111111111113</v>
      </c>
      <c r="F53" s="180">
        <v>32.12555555555556</v>
      </c>
    </row>
    <row r="54" spans="1:6" ht="21" thickBot="1">
      <c r="A54" s="221" t="s">
        <v>150</v>
      </c>
      <c r="B54" s="230">
        <v>33.72</v>
      </c>
      <c r="C54" s="230">
        <v>10.660666666666668</v>
      </c>
      <c r="D54" s="186"/>
      <c r="E54" s="179">
        <v>10.660666666666668</v>
      </c>
      <c r="F54" s="180">
        <v>33.72</v>
      </c>
    </row>
    <row r="55" ht="18">
      <c r="A55" s="188"/>
    </row>
    <row r="56" ht="18.75" thickBot="1">
      <c r="A56" s="189"/>
    </row>
  </sheetData>
  <printOptions/>
  <pageMargins left="0.69" right="0.5118110236220472" top="0.8267716535433072" bottom="0.7874015748031497" header="0.5118110236220472" footer="0.5118110236220472"/>
  <pageSetup horizontalDpi="300" verticalDpi="300" orientation="landscape" paperSize="9" scale="89" r:id="rId3"/>
  <headerFooter alignWithMargins="0">
    <oddHeader>&amp;L&amp;G&amp;CPage &amp;P</oddHeader>
    <oddFooter>&amp;L&amp;D&amp;T&amp;R&amp;F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72">
    <pageSetUpPr fitToPage="1"/>
  </sheetPr>
  <dimension ref="A4:O42"/>
  <sheetViews>
    <sheetView showGridLines="0" zoomScale="85" zoomScaleNormal="85" workbookViewId="0" topLeftCell="A1">
      <selection activeCell="D49" sqref="D49"/>
    </sheetView>
  </sheetViews>
  <sheetFormatPr defaultColWidth="9.00390625" defaultRowHeight="12.75"/>
  <cols>
    <col min="1" max="2" width="12.25390625" style="0" customWidth="1"/>
    <col min="3" max="3" width="7.25390625" style="1" customWidth="1"/>
    <col min="4" max="4" width="27.62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 thickBot="1"/>
    <row r="9" spans="1:14" ht="15.75">
      <c r="A9" s="6" t="s">
        <v>63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64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22" t="s">
        <v>25</v>
      </c>
    </row>
    <row r="11" spans="1:14" s="24" customFormat="1" ht="15.75">
      <c r="A11" s="23"/>
      <c r="C11" s="25">
        <v>1</v>
      </c>
      <c r="D11" s="26" t="s">
        <v>26</v>
      </c>
      <c r="E11" s="27"/>
      <c r="F11" s="28"/>
      <c r="G11" s="28"/>
      <c r="H11" s="29"/>
      <c r="I11" s="30"/>
      <c r="J11" s="31"/>
      <c r="K11" s="32"/>
      <c r="L11" s="33"/>
      <c r="M11" s="34"/>
      <c r="N11" s="35">
        <f aca="true" t="shared" si="0" ref="N11:N32">M11*10000/3.75</f>
        <v>0</v>
      </c>
    </row>
    <row r="12" spans="1:14" ht="15.75">
      <c r="A12" s="36"/>
      <c r="C12" s="25">
        <v>2</v>
      </c>
      <c r="D12" s="26" t="s">
        <v>27</v>
      </c>
      <c r="E12" s="37"/>
      <c r="F12" s="38"/>
      <c r="G12" s="38"/>
      <c r="H12" s="39"/>
      <c r="I12" s="40"/>
      <c r="J12" s="31"/>
      <c r="K12" s="32"/>
      <c r="L12" s="33"/>
      <c r="M12" s="41"/>
      <c r="N12" s="42">
        <f t="shared" si="0"/>
        <v>0</v>
      </c>
    </row>
    <row r="13" spans="3:14" ht="15">
      <c r="C13" s="25">
        <v>3</v>
      </c>
      <c r="D13" s="26" t="s">
        <v>28</v>
      </c>
      <c r="E13" s="37"/>
      <c r="F13" s="38"/>
      <c r="G13" s="38"/>
      <c r="H13" s="39"/>
      <c r="I13" s="40"/>
      <c r="J13" s="31"/>
      <c r="K13" s="32"/>
      <c r="L13" s="33"/>
      <c r="M13" s="41"/>
      <c r="N13" s="42">
        <f t="shared" si="0"/>
        <v>0</v>
      </c>
    </row>
    <row r="14" spans="3:14" ht="15">
      <c r="C14" s="43">
        <v>4</v>
      </c>
      <c r="D14" s="26" t="s">
        <v>29</v>
      </c>
      <c r="E14" s="37"/>
      <c r="F14" s="38"/>
      <c r="G14" s="38"/>
      <c r="H14" s="39"/>
      <c r="I14" s="40"/>
      <c r="J14" s="31"/>
      <c r="K14" s="32"/>
      <c r="L14" s="33"/>
      <c r="M14" s="11"/>
      <c r="N14" s="44">
        <f t="shared" si="0"/>
        <v>0</v>
      </c>
    </row>
    <row r="15" spans="3:14" ht="15">
      <c r="C15" s="43">
        <v>5</v>
      </c>
      <c r="D15" s="26" t="s">
        <v>30</v>
      </c>
      <c r="E15" s="37"/>
      <c r="F15" s="38"/>
      <c r="G15" s="38"/>
      <c r="H15" s="39"/>
      <c r="I15" s="40"/>
      <c r="J15" s="31"/>
      <c r="K15" s="32"/>
      <c r="L15" s="33"/>
      <c r="M15" s="11"/>
      <c r="N15" s="44">
        <f t="shared" si="0"/>
        <v>0</v>
      </c>
    </row>
    <row r="16" spans="3:14" ht="15">
      <c r="C16" s="43">
        <v>6</v>
      </c>
      <c r="D16" s="26" t="s">
        <v>31</v>
      </c>
      <c r="E16" s="37"/>
      <c r="F16" s="38"/>
      <c r="G16" s="38"/>
      <c r="H16" s="39"/>
      <c r="I16" s="40"/>
      <c r="J16" s="31"/>
      <c r="K16" s="32"/>
      <c r="L16" s="33"/>
      <c r="M16" s="11"/>
      <c r="N16" s="44">
        <f t="shared" si="0"/>
        <v>0</v>
      </c>
    </row>
    <row r="17" spans="3:14" ht="15">
      <c r="C17" s="43">
        <v>7</v>
      </c>
      <c r="D17" s="26" t="s">
        <v>32</v>
      </c>
      <c r="E17" s="37"/>
      <c r="F17" s="38"/>
      <c r="G17" s="38"/>
      <c r="H17" s="39"/>
      <c r="I17" s="40"/>
      <c r="J17" s="31"/>
      <c r="K17" s="32"/>
      <c r="L17" s="33"/>
      <c r="M17" s="11"/>
      <c r="N17" s="44">
        <f t="shared" si="0"/>
        <v>0</v>
      </c>
    </row>
    <row r="18" spans="3:14" ht="15">
      <c r="C18" s="43">
        <v>8</v>
      </c>
      <c r="D18" s="26" t="s">
        <v>33</v>
      </c>
      <c r="E18" s="37"/>
      <c r="F18" s="38"/>
      <c r="G18" s="38"/>
      <c r="H18" s="39"/>
      <c r="I18" s="40"/>
      <c r="J18" s="31"/>
      <c r="K18" s="32"/>
      <c r="L18" s="33"/>
      <c r="M18" s="11"/>
      <c r="N18" s="44">
        <f t="shared" si="0"/>
        <v>0</v>
      </c>
    </row>
    <row r="19" spans="3:14" ht="15">
      <c r="C19" s="43">
        <v>9</v>
      </c>
      <c r="D19" s="26" t="s">
        <v>34</v>
      </c>
      <c r="E19" s="37"/>
      <c r="F19" s="38"/>
      <c r="G19" s="38"/>
      <c r="H19" s="39"/>
      <c r="I19" s="40"/>
      <c r="J19" s="31"/>
      <c r="K19" s="32"/>
      <c r="L19" s="33"/>
      <c r="M19" s="11"/>
      <c r="N19" s="44">
        <f t="shared" si="0"/>
        <v>0</v>
      </c>
    </row>
    <row r="20" spans="3:14" ht="15">
      <c r="C20" s="43">
        <v>10</v>
      </c>
      <c r="D20" s="26" t="s">
        <v>35</v>
      </c>
      <c r="E20" s="37"/>
      <c r="F20" s="38"/>
      <c r="G20" s="38"/>
      <c r="H20" s="39"/>
      <c r="I20" s="40"/>
      <c r="J20" s="31"/>
      <c r="K20" s="32"/>
      <c r="L20" s="33"/>
      <c r="M20" s="11"/>
      <c r="N20" s="44">
        <f t="shared" si="0"/>
        <v>0</v>
      </c>
    </row>
    <row r="21" spans="3:14" ht="15">
      <c r="C21" s="43">
        <v>11</v>
      </c>
      <c r="D21" s="26" t="s">
        <v>36</v>
      </c>
      <c r="E21" s="37"/>
      <c r="F21" s="38"/>
      <c r="G21" s="38"/>
      <c r="H21" s="39"/>
      <c r="I21" s="40"/>
      <c r="J21" s="31"/>
      <c r="K21" s="32"/>
      <c r="L21" s="33"/>
      <c r="M21" s="11"/>
      <c r="N21" s="44">
        <f t="shared" si="0"/>
        <v>0</v>
      </c>
    </row>
    <row r="22" spans="3:14" ht="15">
      <c r="C22" s="43">
        <v>12</v>
      </c>
      <c r="D22" s="26" t="s">
        <v>37</v>
      </c>
      <c r="E22" s="37"/>
      <c r="F22" s="38"/>
      <c r="G22" s="38"/>
      <c r="H22" s="39"/>
      <c r="I22" s="40"/>
      <c r="J22" s="31"/>
      <c r="K22" s="32"/>
      <c r="L22" s="33"/>
      <c r="M22" s="11"/>
      <c r="N22" s="44">
        <f t="shared" si="0"/>
        <v>0</v>
      </c>
    </row>
    <row r="23" spans="3:14" ht="15">
      <c r="C23" s="43">
        <v>13</v>
      </c>
      <c r="D23" s="26" t="s">
        <v>38</v>
      </c>
      <c r="E23" s="37"/>
      <c r="F23" s="38"/>
      <c r="G23" s="38"/>
      <c r="H23" s="39"/>
      <c r="I23" s="40"/>
      <c r="J23" s="31"/>
      <c r="K23" s="32"/>
      <c r="L23" s="33"/>
      <c r="M23" s="11"/>
      <c r="N23" s="44">
        <f t="shared" si="0"/>
        <v>0</v>
      </c>
    </row>
    <row r="24" spans="3:14" ht="15">
      <c r="C24" s="43">
        <v>14</v>
      </c>
      <c r="D24" s="26" t="s">
        <v>39</v>
      </c>
      <c r="E24" s="37"/>
      <c r="F24" s="38"/>
      <c r="G24" s="38"/>
      <c r="H24" s="39"/>
      <c r="I24" s="40"/>
      <c r="J24" s="31"/>
      <c r="K24" s="32"/>
      <c r="L24" s="33"/>
      <c r="M24" s="11"/>
      <c r="N24" s="44">
        <f t="shared" si="0"/>
        <v>0</v>
      </c>
    </row>
    <row r="25" spans="3:14" ht="15">
      <c r="C25" s="43">
        <v>15</v>
      </c>
      <c r="D25" s="26" t="s">
        <v>40</v>
      </c>
      <c r="E25" s="68">
        <v>85333</v>
      </c>
      <c r="F25" s="69">
        <v>152</v>
      </c>
      <c r="G25" s="69">
        <v>6</v>
      </c>
      <c r="H25" s="70">
        <v>1375</v>
      </c>
      <c r="I25" s="71">
        <v>34.1</v>
      </c>
      <c r="J25" s="31">
        <f>(H25*10/(F25*G25))</f>
        <v>15.076754385964913</v>
      </c>
      <c r="K25" s="32">
        <f>ROUND(J25*(1-((I25-14)/86)),2)</f>
        <v>11.55</v>
      </c>
      <c r="L25" s="33">
        <f>ROUND(J25*(1-((I25-15)/85)),2)</f>
        <v>11.69</v>
      </c>
      <c r="M25" s="11"/>
      <c r="N25" s="44">
        <f t="shared" si="0"/>
        <v>0</v>
      </c>
    </row>
    <row r="26" spans="3:14" ht="15">
      <c r="C26" s="43">
        <v>16</v>
      </c>
      <c r="D26" s="26" t="s">
        <v>41</v>
      </c>
      <c r="E26" s="68">
        <v>82667</v>
      </c>
      <c r="F26" s="69">
        <v>152.5</v>
      </c>
      <c r="G26" s="69">
        <v>6</v>
      </c>
      <c r="H26" s="70">
        <v>1350</v>
      </c>
      <c r="I26" s="71">
        <v>34.6</v>
      </c>
      <c r="J26" s="31">
        <f>(H26*10/(F26*G26))</f>
        <v>14.754098360655737</v>
      </c>
      <c r="K26" s="32">
        <f>ROUND(J26*(1-((I26-14)/86)),2)</f>
        <v>11.22</v>
      </c>
      <c r="L26" s="33">
        <f>ROUND(J26*(1-((I26-15)/85)),2)</f>
        <v>11.35</v>
      </c>
      <c r="M26" s="11"/>
      <c r="N26" s="44">
        <f t="shared" si="0"/>
        <v>0</v>
      </c>
    </row>
    <row r="27" spans="3:14" ht="15">
      <c r="C27" s="43">
        <v>17</v>
      </c>
      <c r="D27" s="26" t="s">
        <v>42</v>
      </c>
      <c r="E27" s="68"/>
      <c r="F27" s="69"/>
      <c r="G27" s="69"/>
      <c r="H27" s="70"/>
      <c r="I27" s="71"/>
      <c r="J27" s="31"/>
      <c r="K27" s="32"/>
      <c r="L27" s="33"/>
      <c r="M27" s="11"/>
      <c r="N27" s="44">
        <f t="shared" si="0"/>
        <v>0</v>
      </c>
    </row>
    <row r="28" spans="3:14" ht="15">
      <c r="C28" s="43">
        <v>18</v>
      </c>
      <c r="D28" s="26" t="s">
        <v>43</v>
      </c>
      <c r="E28" s="72">
        <v>87120</v>
      </c>
      <c r="F28" s="69">
        <v>153</v>
      </c>
      <c r="G28" s="69">
        <v>6</v>
      </c>
      <c r="H28" s="70">
        <v>1430</v>
      </c>
      <c r="I28" s="71">
        <v>33.9</v>
      </c>
      <c r="J28" s="31">
        <f>(H28*10/(F28*G28))</f>
        <v>15.577342047930284</v>
      </c>
      <c r="K28" s="32">
        <f>ROUND(J28*(1-((I28-14)/86)),2)</f>
        <v>11.97</v>
      </c>
      <c r="L28" s="33">
        <f>ROUND(J28*(1-((I28-15)/85)),2)</f>
        <v>12.11</v>
      </c>
      <c r="M28" s="11"/>
      <c r="N28" s="44">
        <f t="shared" si="0"/>
        <v>0</v>
      </c>
    </row>
    <row r="29" spans="3:14" ht="15">
      <c r="C29" s="43">
        <v>19</v>
      </c>
      <c r="D29" s="26" t="s">
        <v>44</v>
      </c>
      <c r="E29" s="68">
        <v>85333</v>
      </c>
      <c r="F29" s="69">
        <v>153.5</v>
      </c>
      <c r="G29" s="69">
        <v>6</v>
      </c>
      <c r="H29" s="70">
        <v>1337</v>
      </c>
      <c r="I29" s="71">
        <v>32.8</v>
      </c>
      <c r="J29" s="31">
        <f>(H29*10/(F29*G29))</f>
        <v>14.516829533116178</v>
      </c>
      <c r="K29" s="32">
        <f>ROUND(J29*(1-((I29-14)/86)),2)</f>
        <v>11.34</v>
      </c>
      <c r="L29" s="33">
        <f>ROUND(J29*(1-((I29-15)/85)),2)</f>
        <v>11.48</v>
      </c>
      <c r="M29" s="11"/>
      <c r="N29" s="44">
        <f t="shared" si="0"/>
        <v>0</v>
      </c>
    </row>
    <row r="30" spans="3:15" ht="15">
      <c r="C30" s="43">
        <v>20</v>
      </c>
      <c r="D30" s="26" t="s">
        <v>45</v>
      </c>
      <c r="E30" s="68">
        <v>85333</v>
      </c>
      <c r="F30" s="69">
        <v>154</v>
      </c>
      <c r="G30" s="69">
        <v>6</v>
      </c>
      <c r="H30" s="70">
        <v>1408</v>
      </c>
      <c r="I30" s="71">
        <v>34.6</v>
      </c>
      <c r="J30" s="31">
        <f>(H30*10/(F30*G30))</f>
        <v>15.238095238095237</v>
      </c>
      <c r="K30" s="32">
        <f>ROUND(J30*(1-((I30-14)/86)),2)</f>
        <v>11.59</v>
      </c>
      <c r="L30" s="33">
        <f>ROUND(J30*(1-((I30-15)/85)),2)</f>
        <v>11.72</v>
      </c>
      <c r="M30" s="11"/>
      <c r="N30" s="44">
        <f t="shared" si="0"/>
        <v>0</v>
      </c>
      <c r="O30" t="s">
        <v>46</v>
      </c>
    </row>
    <row r="31" spans="3:14" ht="15">
      <c r="C31" s="43">
        <v>21</v>
      </c>
      <c r="D31" s="26" t="s">
        <v>47</v>
      </c>
      <c r="E31" s="68">
        <v>82667</v>
      </c>
      <c r="F31" s="69">
        <v>154.5</v>
      </c>
      <c r="G31" s="69">
        <v>6</v>
      </c>
      <c r="H31" s="70">
        <v>1397</v>
      </c>
      <c r="I31" s="71">
        <v>34</v>
      </c>
      <c r="J31" s="31">
        <f>(H31*10/(F31*G31))</f>
        <v>15.070118662351671</v>
      </c>
      <c r="K31" s="32">
        <f>ROUND(J31*(1-((I31-14)/86)),2)</f>
        <v>11.57</v>
      </c>
      <c r="L31" s="33">
        <f>ROUND(J31*(1-((I31-15)/85)),2)</f>
        <v>11.7</v>
      </c>
      <c r="M31" s="11"/>
      <c r="N31" s="44">
        <f t="shared" si="0"/>
        <v>0</v>
      </c>
    </row>
    <row r="32" spans="3:14" ht="15">
      <c r="C32" s="43">
        <v>22</v>
      </c>
      <c r="D32" s="26" t="s">
        <v>48</v>
      </c>
      <c r="E32" s="68">
        <v>82667</v>
      </c>
      <c r="F32" s="69">
        <v>155</v>
      </c>
      <c r="G32" s="69">
        <v>6</v>
      </c>
      <c r="H32" s="70">
        <v>1173</v>
      </c>
      <c r="I32" s="71">
        <v>31.9</v>
      </c>
      <c r="J32" s="31">
        <f>(H32*10/(F32*G32))</f>
        <v>12.612903225806452</v>
      </c>
      <c r="K32" s="32">
        <f>ROUND(J32*(1-((I32-14)/86)),2)</f>
        <v>9.99</v>
      </c>
      <c r="L32" s="33">
        <f>ROUND(J32*(1-((I32-15)/85)),2)</f>
        <v>10.11</v>
      </c>
      <c r="M32" s="11"/>
      <c r="N32" s="44">
        <f t="shared" si="0"/>
        <v>0</v>
      </c>
    </row>
    <row r="33" spans="3:12" ht="15">
      <c r="C33" s="51">
        <v>23</v>
      </c>
      <c r="D33" s="26" t="s">
        <v>49</v>
      </c>
      <c r="E33" s="68"/>
      <c r="F33" s="69"/>
      <c r="G33" s="69"/>
      <c r="H33" s="70"/>
      <c r="I33" s="71"/>
      <c r="J33" s="31"/>
      <c r="K33" s="32"/>
      <c r="L33" s="33"/>
    </row>
    <row r="34" spans="3:12" ht="15">
      <c r="C34" s="51">
        <v>24</v>
      </c>
      <c r="D34" s="26" t="s">
        <v>50</v>
      </c>
      <c r="E34" s="73"/>
      <c r="F34" s="69"/>
      <c r="G34" s="69"/>
      <c r="H34" s="70"/>
      <c r="I34" s="71"/>
      <c r="J34" s="31"/>
      <c r="K34" s="32"/>
      <c r="L34" s="33"/>
    </row>
    <row r="35" spans="3:12" ht="15">
      <c r="C35" s="51">
        <v>25</v>
      </c>
      <c r="D35" s="26" t="s">
        <v>51</v>
      </c>
      <c r="E35" s="73">
        <v>85333</v>
      </c>
      <c r="F35" s="69">
        <v>155.5</v>
      </c>
      <c r="G35" s="69">
        <v>6</v>
      </c>
      <c r="H35" s="70">
        <v>1178</v>
      </c>
      <c r="I35" s="71">
        <v>34.3</v>
      </c>
      <c r="J35" s="31">
        <f>(H35*10/(F35*G35))</f>
        <v>12.62593783494105</v>
      </c>
      <c r="K35" s="32">
        <f>ROUND(J35*(1-((I35-14)/86)),2)</f>
        <v>9.65</v>
      </c>
      <c r="L35" s="33">
        <f>ROUND(J35*(1-((I35-15)/85)),2)</f>
        <v>9.76</v>
      </c>
    </row>
    <row r="36" spans="3:12" ht="15">
      <c r="C36" s="51">
        <v>26</v>
      </c>
      <c r="D36" s="26" t="s">
        <v>52</v>
      </c>
      <c r="E36" s="73"/>
      <c r="F36" s="69"/>
      <c r="G36" s="69"/>
      <c r="H36" s="70"/>
      <c r="I36" s="71"/>
      <c r="J36" s="31"/>
      <c r="K36" s="32"/>
      <c r="L36" s="33"/>
    </row>
    <row r="37" spans="3:12" ht="15">
      <c r="C37" s="51">
        <v>27</v>
      </c>
      <c r="D37" s="26" t="s">
        <v>53</v>
      </c>
      <c r="E37" s="73">
        <v>82667</v>
      </c>
      <c r="F37" s="69">
        <v>156</v>
      </c>
      <c r="G37" s="69">
        <v>6</v>
      </c>
      <c r="H37" s="70">
        <v>1048</v>
      </c>
      <c r="I37" s="71">
        <v>34.1</v>
      </c>
      <c r="J37" s="31">
        <f>(H37*10/(F37*G37))</f>
        <v>11.196581196581196</v>
      </c>
      <c r="K37" s="32">
        <f>ROUND(J37*(1-((I37-14)/86)),2)</f>
        <v>8.58</v>
      </c>
      <c r="L37" s="33">
        <f>ROUND(J37*(1-((I37-15)/85)),2)</f>
        <v>8.68</v>
      </c>
    </row>
    <row r="38" spans="3:12" ht="15">
      <c r="C38" s="51">
        <v>28</v>
      </c>
      <c r="D38" s="26" t="s">
        <v>54</v>
      </c>
      <c r="E38" s="73">
        <v>88000</v>
      </c>
      <c r="F38" s="69">
        <v>156.5</v>
      </c>
      <c r="G38" s="69">
        <v>6</v>
      </c>
      <c r="H38" s="70">
        <v>1263</v>
      </c>
      <c r="I38" s="71">
        <v>31.5</v>
      </c>
      <c r="J38" s="31">
        <f>(H38*10/(F38*G38))</f>
        <v>13.450479233226837</v>
      </c>
      <c r="K38" s="32">
        <f>ROUND(J38*(1-((I38-14)/86)),2)</f>
        <v>10.71</v>
      </c>
      <c r="L38" s="33">
        <f>ROUND(J38*(1-((I38-15)/85)),2)</f>
        <v>10.84</v>
      </c>
    </row>
    <row r="39" spans="3:12" ht="15">
      <c r="C39" s="51">
        <v>29</v>
      </c>
      <c r="D39" s="58" t="s">
        <v>55</v>
      </c>
      <c r="E39" s="73">
        <v>85333</v>
      </c>
      <c r="F39" s="69">
        <v>157</v>
      </c>
      <c r="G39" s="69">
        <v>6</v>
      </c>
      <c r="H39" s="70">
        <v>1264</v>
      </c>
      <c r="I39" s="71">
        <v>31.7</v>
      </c>
      <c r="J39" s="31">
        <f>(H39*10/(F39*G39))</f>
        <v>13.418259023354565</v>
      </c>
      <c r="K39" s="32">
        <f>ROUND(J39*(1-((I39-14)/86)),2)</f>
        <v>10.66</v>
      </c>
      <c r="L39" s="33">
        <f>ROUND(J39*(1-((I39-15)/85)),2)</f>
        <v>10.78</v>
      </c>
    </row>
    <row r="40" spans="3:12" ht="15">
      <c r="C40" s="51">
        <v>30</v>
      </c>
      <c r="D40" s="59" t="s">
        <v>56</v>
      </c>
      <c r="E40" s="68">
        <v>85333</v>
      </c>
      <c r="F40" s="74">
        <v>157</v>
      </c>
      <c r="G40" s="74">
        <v>6</v>
      </c>
      <c r="H40" s="75">
        <v>1078</v>
      </c>
      <c r="I40" s="76">
        <v>32</v>
      </c>
      <c r="J40" s="31">
        <f>(H40*10/(F40*G40))</f>
        <v>11.443736730360934</v>
      </c>
      <c r="K40" s="32">
        <f>ROUND(J40*(1-((I40-14)/86)),2)</f>
        <v>9.05</v>
      </c>
      <c r="L40" s="33">
        <f>ROUND(J40*(1-((I40-15)/85)),2)</f>
        <v>9.15</v>
      </c>
    </row>
    <row r="41" spans="3:12" ht="15.75" thickBot="1">
      <c r="C41" s="63">
        <v>31</v>
      </c>
      <c r="D41" s="64" t="s">
        <v>57</v>
      </c>
      <c r="E41" s="65"/>
      <c r="F41" s="65"/>
      <c r="G41" s="65"/>
      <c r="H41" s="65"/>
      <c r="I41" s="65"/>
      <c r="J41" s="31"/>
      <c r="K41" s="32"/>
      <c r="L41" s="33"/>
    </row>
    <row r="42" spans="7:12" ht="12.75">
      <c r="G42" s="66" t="s">
        <v>58</v>
      </c>
      <c r="H42" s="66"/>
      <c r="I42" s="67">
        <f>AVERAGE(I13:I41)</f>
        <v>33.291666666666664</v>
      </c>
      <c r="J42" s="67">
        <f>AVERAGE(J13:J41)</f>
        <v>13.74842795603209</v>
      </c>
      <c r="K42" s="67">
        <f>AVERAGE(K13:K41)</f>
        <v>10.656666666666668</v>
      </c>
      <c r="L42" s="67">
        <f>AVERAGE(L13:L41)</f>
        <v>10.780833333333334</v>
      </c>
    </row>
  </sheetData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2" r:id="rId2"/>
  <headerFooter alignWithMargins="0">
    <oddHeader>&amp;C&amp;F</oddHeader>
    <oddFooter>&amp;CStrona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64">
    <pageSetUpPr fitToPage="1"/>
  </sheetPr>
  <dimension ref="A4:O42"/>
  <sheetViews>
    <sheetView showGridLines="0" zoomScale="85" zoomScaleNormal="85" workbookViewId="0" topLeftCell="A9">
      <selection activeCell="D48" sqref="D48"/>
    </sheetView>
  </sheetViews>
  <sheetFormatPr defaultColWidth="9.00390625" defaultRowHeight="12.75"/>
  <cols>
    <col min="1" max="2" width="12.25390625" style="0" customWidth="1"/>
    <col min="3" max="3" width="7.25390625" style="1" customWidth="1"/>
    <col min="4" max="4" width="27.62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 thickBot="1"/>
    <row r="9" spans="1:14" ht="15.75">
      <c r="A9" s="6" t="s">
        <v>65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66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22" t="s">
        <v>25</v>
      </c>
    </row>
    <row r="11" spans="1:14" s="24" customFormat="1" ht="15.75">
      <c r="A11" s="23"/>
      <c r="C11" s="25">
        <v>1</v>
      </c>
      <c r="D11" s="26" t="s">
        <v>26</v>
      </c>
      <c r="E11" s="27"/>
      <c r="F11" s="28"/>
      <c r="G11" s="28"/>
      <c r="H11" s="29"/>
      <c r="I11" s="30"/>
      <c r="J11" s="31"/>
      <c r="K11" s="32"/>
      <c r="L11" s="33"/>
      <c r="M11" s="34"/>
      <c r="N11" s="35">
        <f aca="true" t="shared" si="0" ref="N11:N32">M11*10000/3.75</f>
        <v>0</v>
      </c>
    </row>
    <row r="12" spans="1:14" ht="15.75">
      <c r="A12" s="36"/>
      <c r="C12" s="25">
        <v>2</v>
      </c>
      <c r="D12" s="26" t="s">
        <v>27</v>
      </c>
      <c r="E12" s="37"/>
      <c r="F12" s="38"/>
      <c r="G12" s="38"/>
      <c r="H12" s="39"/>
      <c r="I12" s="40"/>
      <c r="J12" s="31"/>
      <c r="K12" s="32"/>
      <c r="L12" s="33"/>
      <c r="M12" s="41"/>
      <c r="N12" s="42">
        <f t="shared" si="0"/>
        <v>0</v>
      </c>
    </row>
    <row r="13" spans="3:14" ht="15">
      <c r="C13" s="25">
        <v>3</v>
      </c>
      <c r="D13" s="26" t="s">
        <v>28</v>
      </c>
      <c r="E13" s="37"/>
      <c r="F13" s="38"/>
      <c r="G13" s="38"/>
      <c r="H13" s="39"/>
      <c r="I13" s="40"/>
      <c r="J13" s="31"/>
      <c r="K13" s="32"/>
      <c r="L13" s="33"/>
      <c r="M13" s="41"/>
      <c r="N13" s="42">
        <f t="shared" si="0"/>
        <v>0</v>
      </c>
    </row>
    <row r="14" spans="3:14" ht="15">
      <c r="C14" s="43">
        <v>4</v>
      </c>
      <c r="D14" s="26" t="s">
        <v>29</v>
      </c>
      <c r="E14" s="37"/>
      <c r="F14" s="38"/>
      <c r="G14" s="38"/>
      <c r="H14" s="39"/>
      <c r="I14" s="40"/>
      <c r="J14" s="31"/>
      <c r="K14" s="32"/>
      <c r="L14" s="33"/>
      <c r="M14" s="11"/>
      <c r="N14" s="44">
        <f t="shared" si="0"/>
        <v>0</v>
      </c>
    </row>
    <row r="15" spans="3:14" ht="15">
      <c r="C15" s="43">
        <v>5</v>
      </c>
      <c r="D15" s="26" t="s">
        <v>30</v>
      </c>
      <c r="E15" s="37"/>
      <c r="F15" s="38"/>
      <c r="G15" s="38"/>
      <c r="H15" s="39"/>
      <c r="I15" s="40"/>
      <c r="J15" s="31"/>
      <c r="K15" s="32"/>
      <c r="L15" s="33"/>
      <c r="M15" s="11"/>
      <c r="N15" s="44">
        <f t="shared" si="0"/>
        <v>0</v>
      </c>
    </row>
    <row r="16" spans="3:14" ht="15">
      <c r="C16" s="43">
        <v>6</v>
      </c>
      <c r="D16" s="26" t="s">
        <v>31</v>
      </c>
      <c r="E16" s="37"/>
      <c r="F16" s="38"/>
      <c r="G16" s="38"/>
      <c r="H16" s="39"/>
      <c r="I16" s="40"/>
      <c r="J16" s="31"/>
      <c r="K16" s="32"/>
      <c r="L16" s="33"/>
      <c r="M16" s="11"/>
      <c r="N16" s="44">
        <f t="shared" si="0"/>
        <v>0</v>
      </c>
    </row>
    <row r="17" spans="3:14" ht="15">
      <c r="C17" s="43">
        <v>7</v>
      </c>
      <c r="D17" s="26" t="s">
        <v>32</v>
      </c>
      <c r="E17" s="37"/>
      <c r="F17" s="38"/>
      <c r="G17" s="38"/>
      <c r="H17" s="39"/>
      <c r="I17" s="40"/>
      <c r="J17" s="31"/>
      <c r="K17" s="32"/>
      <c r="L17" s="33"/>
      <c r="M17" s="11"/>
      <c r="N17" s="44">
        <f t="shared" si="0"/>
        <v>0</v>
      </c>
    </row>
    <row r="18" spans="3:14" ht="15">
      <c r="C18" s="43">
        <v>8</v>
      </c>
      <c r="D18" s="26" t="s">
        <v>33</v>
      </c>
      <c r="E18" s="37"/>
      <c r="F18" s="38"/>
      <c r="G18" s="38"/>
      <c r="H18" s="39"/>
      <c r="I18" s="40"/>
      <c r="J18" s="31"/>
      <c r="K18" s="32"/>
      <c r="L18" s="33"/>
      <c r="M18" s="11"/>
      <c r="N18" s="44">
        <f t="shared" si="0"/>
        <v>0</v>
      </c>
    </row>
    <row r="19" spans="3:14" ht="15">
      <c r="C19" s="43">
        <v>9</v>
      </c>
      <c r="D19" s="26" t="s">
        <v>34</v>
      </c>
      <c r="E19" s="37"/>
      <c r="F19" s="38"/>
      <c r="G19" s="38"/>
      <c r="H19" s="39"/>
      <c r="I19" s="40"/>
      <c r="J19" s="31"/>
      <c r="K19" s="32"/>
      <c r="L19" s="33"/>
      <c r="M19" s="11"/>
      <c r="N19" s="44">
        <f t="shared" si="0"/>
        <v>0</v>
      </c>
    </row>
    <row r="20" spans="3:14" ht="15">
      <c r="C20" s="43">
        <v>10</v>
      </c>
      <c r="D20" s="26" t="s">
        <v>35</v>
      </c>
      <c r="E20" s="37"/>
      <c r="F20" s="38"/>
      <c r="G20" s="38"/>
      <c r="H20" s="39"/>
      <c r="I20" s="40"/>
      <c r="J20" s="31"/>
      <c r="K20" s="32"/>
      <c r="L20" s="33"/>
      <c r="M20" s="11"/>
      <c r="N20" s="44">
        <f t="shared" si="0"/>
        <v>0</v>
      </c>
    </row>
    <row r="21" spans="3:14" ht="15">
      <c r="C21" s="43">
        <v>11</v>
      </c>
      <c r="D21" s="26" t="s">
        <v>36</v>
      </c>
      <c r="E21" s="37"/>
      <c r="F21" s="38"/>
      <c r="G21" s="38"/>
      <c r="H21" s="39"/>
      <c r="I21" s="40"/>
      <c r="J21" s="31"/>
      <c r="K21" s="32"/>
      <c r="L21" s="33"/>
      <c r="M21" s="11"/>
      <c r="N21" s="44">
        <f t="shared" si="0"/>
        <v>0</v>
      </c>
    </row>
    <row r="22" spans="3:14" ht="15">
      <c r="C22" s="43">
        <v>12</v>
      </c>
      <c r="D22" s="26" t="s">
        <v>37</v>
      </c>
      <c r="E22" s="37"/>
      <c r="F22" s="38"/>
      <c r="G22" s="38"/>
      <c r="H22" s="39"/>
      <c r="I22" s="40"/>
      <c r="J22" s="31"/>
      <c r="K22" s="32"/>
      <c r="L22" s="33"/>
      <c r="M22" s="11"/>
      <c r="N22" s="44">
        <f t="shared" si="0"/>
        <v>0</v>
      </c>
    </row>
    <row r="23" spans="3:14" ht="15">
      <c r="C23" s="43">
        <v>13</v>
      </c>
      <c r="D23" s="26" t="s">
        <v>38</v>
      </c>
      <c r="E23" s="37"/>
      <c r="F23" s="38"/>
      <c r="G23" s="38"/>
      <c r="H23" s="39"/>
      <c r="I23" s="40"/>
      <c r="J23" s="31"/>
      <c r="K23" s="32"/>
      <c r="L23" s="33"/>
      <c r="M23" s="11"/>
      <c r="N23" s="44">
        <f t="shared" si="0"/>
        <v>0</v>
      </c>
    </row>
    <row r="24" spans="3:14" ht="15">
      <c r="C24" s="43">
        <v>14</v>
      </c>
      <c r="D24" s="26" t="s">
        <v>39</v>
      </c>
      <c r="E24" s="37"/>
      <c r="F24" s="38"/>
      <c r="G24" s="38"/>
      <c r="H24" s="39"/>
      <c r="I24" s="40"/>
      <c r="J24" s="31"/>
      <c r="K24" s="32"/>
      <c r="L24" s="33"/>
      <c r="M24" s="11"/>
      <c r="N24" s="44">
        <f t="shared" si="0"/>
        <v>0</v>
      </c>
    </row>
    <row r="25" spans="3:14" ht="15">
      <c r="C25" s="43">
        <v>15</v>
      </c>
      <c r="D25" s="26" t="s">
        <v>40</v>
      </c>
      <c r="E25" s="68">
        <v>74667</v>
      </c>
      <c r="F25" s="69">
        <v>147</v>
      </c>
      <c r="G25" s="69">
        <v>4.5</v>
      </c>
      <c r="H25" s="70">
        <v>707</v>
      </c>
      <c r="I25" s="71">
        <v>34.1</v>
      </c>
      <c r="J25" s="31">
        <f>(H25*10/(F25*G25))</f>
        <v>10.687830687830688</v>
      </c>
      <c r="K25" s="32">
        <f>ROUND(J25*(1-((I25-14)/86)),2)</f>
        <v>8.19</v>
      </c>
      <c r="L25" s="33">
        <f>ROUND(J25*(1-((I25-15)/85)),2)</f>
        <v>8.29</v>
      </c>
      <c r="M25" s="11"/>
      <c r="N25" s="44">
        <f t="shared" si="0"/>
        <v>0</v>
      </c>
    </row>
    <row r="26" spans="3:15" ht="15">
      <c r="C26" s="43">
        <v>16</v>
      </c>
      <c r="D26" s="26" t="s">
        <v>41</v>
      </c>
      <c r="E26" s="77"/>
      <c r="F26" s="78"/>
      <c r="G26" s="78"/>
      <c r="H26" s="79"/>
      <c r="I26" s="80"/>
      <c r="J26" s="81"/>
      <c r="K26" s="82"/>
      <c r="L26" s="83"/>
      <c r="M26" s="11"/>
      <c r="N26" s="44">
        <f t="shared" si="0"/>
        <v>0</v>
      </c>
      <c r="O26" t="s">
        <v>67</v>
      </c>
    </row>
    <row r="27" spans="3:14" ht="15">
      <c r="C27" s="43">
        <v>17</v>
      </c>
      <c r="D27" s="26" t="s">
        <v>42</v>
      </c>
      <c r="E27" s="68"/>
      <c r="F27" s="69"/>
      <c r="G27" s="69"/>
      <c r="H27" s="70"/>
      <c r="I27" s="71"/>
      <c r="J27" s="31"/>
      <c r="K27" s="32"/>
      <c r="L27" s="33"/>
      <c r="M27" s="11"/>
      <c r="N27" s="44">
        <f t="shared" si="0"/>
        <v>0</v>
      </c>
    </row>
    <row r="28" spans="3:14" ht="15">
      <c r="C28" s="43">
        <v>18</v>
      </c>
      <c r="D28" s="26" t="s">
        <v>43</v>
      </c>
      <c r="E28" s="72">
        <v>77333</v>
      </c>
      <c r="F28" s="69">
        <v>148.5</v>
      </c>
      <c r="G28" s="69">
        <v>4.5</v>
      </c>
      <c r="H28" s="70">
        <v>891</v>
      </c>
      <c r="I28" s="71">
        <v>32.7</v>
      </c>
      <c r="J28" s="31">
        <f>(H28*10/(F28*G28))</f>
        <v>13.333333333333334</v>
      </c>
      <c r="K28" s="32">
        <f>ROUND(J28*(1-((I28-14)/86)),2)</f>
        <v>10.43</v>
      </c>
      <c r="L28" s="33">
        <f>ROUND(J28*(1-((I28-15)/85)),2)</f>
        <v>10.56</v>
      </c>
      <c r="M28" s="11"/>
      <c r="N28" s="44">
        <f t="shared" si="0"/>
        <v>0</v>
      </c>
    </row>
    <row r="29" spans="3:14" ht="15">
      <c r="C29" s="43">
        <v>19</v>
      </c>
      <c r="D29" s="26" t="s">
        <v>44</v>
      </c>
      <c r="E29" s="68">
        <v>80000</v>
      </c>
      <c r="F29" s="69">
        <v>149</v>
      </c>
      <c r="G29" s="69">
        <v>4.5</v>
      </c>
      <c r="H29" s="70">
        <v>882</v>
      </c>
      <c r="I29" s="71">
        <v>33.8</v>
      </c>
      <c r="J29" s="31">
        <f>(H29*10/(F29*G29))</f>
        <v>13.154362416107382</v>
      </c>
      <c r="K29" s="32">
        <f>ROUND(J29*(1-((I29-14)/86)),2)</f>
        <v>10.13</v>
      </c>
      <c r="L29" s="33">
        <f>ROUND(J29*(1-((I29-15)/85)),2)</f>
        <v>10.24</v>
      </c>
      <c r="M29" s="11"/>
      <c r="N29" s="44">
        <f t="shared" si="0"/>
        <v>0</v>
      </c>
    </row>
    <row r="30" spans="3:15" ht="15">
      <c r="C30" s="43">
        <v>20</v>
      </c>
      <c r="D30" s="26" t="s">
        <v>45</v>
      </c>
      <c r="E30" s="77"/>
      <c r="F30" s="78"/>
      <c r="G30" s="78"/>
      <c r="H30" s="79"/>
      <c r="I30" s="80"/>
      <c r="J30" s="81"/>
      <c r="K30" s="82"/>
      <c r="L30" s="83"/>
      <c r="M30" s="11"/>
      <c r="N30" s="44">
        <f t="shared" si="0"/>
        <v>0</v>
      </c>
      <c r="O30" t="s">
        <v>67</v>
      </c>
    </row>
    <row r="31" spans="3:14" ht="15">
      <c r="C31" s="43">
        <v>21</v>
      </c>
      <c r="D31" s="26" t="s">
        <v>47</v>
      </c>
      <c r="E31" s="68">
        <v>74667</v>
      </c>
      <c r="F31" s="69">
        <v>149</v>
      </c>
      <c r="G31" s="69">
        <v>4.5</v>
      </c>
      <c r="H31" s="70">
        <v>813</v>
      </c>
      <c r="I31" s="71">
        <v>34.1</v>
      </c>
      <c r="J31" s="31">
        <f>(H31*10/(F31*G31))</f>
        <v>12.125279642058166</v>
      </c>
      <c r="K31" s="32">
        <f>ROUND(J31*(1-((I31-14)/86)),2)</f>
        <v>9.29</v>
      </c>
      <c r="L31" s="33">
        <f>ROUND(J31*(1-((I31-15)/85)),2)</f>
        <v>9.4</v>
      </c>
      <c r="M31" s="11"/>
      <c r="N31" s="44">
        <f t="shared" si="0"/>
        <v>0</v>
      </c>
    </row>
    <row r="32" spans="3:15" ht="15">
      <c r="C32" s="43">
        <v>22</v>
      </c>
      <c r="D32" s="26" t="s">
        <v>48</v>
      </c>
      <c r="E32" s="77"/>
      <c r="F32" s="78"/>
      <c r="G32" s="78"/>
      <c r="H32" s="79"/>
      <c r="I32" s="80"/>
      <c r="J32" s="81"/>
      <c r="K32" s="82"/>
      <c r="L32" s="83"/>
      <c r="M32" s="11"/>
      <c r="N32" s="44">
        <f t="shared" si="0"/>
        <v>0</v>
      </c>
      <c r="O32" t="s">
        <v>67</v>
      </c>
    </row>
    <row r="33" spans="3:12" ht="15">
      <c r="C33" s="51">
        <v>23</v>
      </c>
      <c r="D33" s="26" t="s">
        <v>49</v>
      </c>
      <c r="E33" s="68"/>
      <c r="F33" s="69"/>
      <c r="G33" s="69"/>
      <c r="H33" s="70"/>
      <c r="I33" s="71"/>
      <c r="J33" s="31"/>
      <c r="K33" s="32"/>
      <c r="L33" s="33"/>
    </row>
    <row r="34" spans="3:12" ht="15">
      <c r="C34" s="51">
        <v>24</v>
      </c>
      <c r="D34" s="26" t="s">
        <v>50</v>
      </c>
      <c r="E34" s="73"/>
      <c r="F34" s="69"/>
      <c r="G34" s="69"/>
      <c r="H34" s="70"/>
      <c r="I34" s="71"/>
      <c r="J34" s="31"/>
      <c r="K34" s="32"/>
      <c r="L34" s="33"/>
    </row>
    <row r="35" spans="3:15" ht="15">
      <c r="C35" s="51">
        <v>25</v>
      </c>
      <c r="D35" s="26" t="s">
        <v>51</v>
      </c>
      <c r="E35" s="84"/>
      <c r="F35" s="78"/>
      <c r="G35" s="78"/>
      <c r="H35" s="79"/>
      <c r="I35" s="80"/>
      <c r="J35" s="81"/>
      <c r="K35" s="82"/>
      <c r="L35" s="83"/>
      <c r="O35" t="s">
        <v>67</v>
      </c>
    </row>
    <row r="36" spans="3:12" ht="15">
      <c r="C36" s="51">
        <v>26</v>
      </c>
      <c r="D36" s="26" t="s">
        <v>52</v>
      </c>
      <c r="E36" s="73"/>
      <c r="F36" s="69"/>
      <c r="G36" s="69"/>
      <c r="H36" s="70"/>
      <c r="I36" s="71"/>
      <c r="J36" s="31"/>
      <c r="K36" s="32"/>
      <c r="L36" s="33"/>
    </row>
    <row r="37" spans="3:15" ht="15">
      <c r="C37" s="51">
        <v>27</v>
      </c>
      <c r="D37" s="26" t="s">
        <v>53</v>
      </c>
      <c r="E37" s="84"/>
      <c r="F37" s="78"/>
      <c r="G37" s="78"/>
      <c r="H37" s="79"/>
      <c r="I37" s="80"/>
      <c r="J37" s="81"/>
      <c r="K37" s="82"/>
      <c r="L37" s="83"/>
      <c r="O37" t="s">
        <v>67</v>
      </c>
    </row>
    <row r="38" spans="3:12" ht="15">
      <c r="C38" s="51">
        <v>28</v>
      </c>
      <c r="D38" s="26" t="s">
        <v>54</v>
      </c>
      <c r="E38" s="73">
        <v>80000</v>
      </c>
      <c r="F38" s="69">
        <v>150</v>
      </c>
      <c r="G38" s="69">
        <v>4.5</v>
      </c>
      <c r="H38" s="70">
        <v>912</v>
      </c>
      <c r="I38" s="71">
        <v>35.7</v>
      </c>
      <c r="J38" s="31">
        <f>(H38*10/(F38*G38))</f>
        <v>13.511111111111111</v>
      </c>
      <c r="K38" s="32">
        <f>ROUND(J38*(1-((I38-14)/86)),2)</f>
        <v>10.1</v>
      </c>
      <c r="L38" s="33">
        <f>ROUND(J38*(1-((I38-15)/85)),2)</f>
        <v>10.22</v>
      </c>
    </row>
    <row r="39" spans="3:12" ht="15">
      <c r="C39" s="51">
        <v>29</v>
      </c>
      <c r="D39" s="58" t="s">
        <v>55</v>
      </c>
      <c r="E39" s="73">
        <v>77333</v>
      </c>
      <c r="F39" s="69">
        <v>150</v>
      </c>
      <c r="G39" s="69">
        <v>4.5</v>
      </c>
      <c r="H39" s="70">
        <v>975</v>
      </c>
      <c r="I39" s="71">
        <v>34.7</v>
      </c>
      <c r="J39" s="31">
        <f>(H39*10/(F39*G39))</f>
        <v>14.444444444444445</v>
      </c>
      <c r="K39" s="32">
        <f>ROUND(J39*(1-((I39-14)/86)),2)</f>
        <v>10.97</v>
      </c>
      <c r="L39" s="33">
        <f>ROUND(J39*(1-((I39-15)/85)),2)</f>
        <v>11.1</v>
      </c>
    </row>
    <row r="40" spans="3:15" ht="15">
      <c r="C40" s="51">
        <v>30</v>
      </c>
      <c r="D40" s="59" t="s">
        <v>56</v>
      </c>
      <c r="E40" s="77"/>
      <c r="F40" s="85"/>
      <c r="G40" s="78"/>
      <c r="H40" s="86"/>
      <c r="I40" s="87"/>
      <c r="J40" s="81"/>
      <c r="K40" s="82"/>
      <c r="L40" s="83"/>
      <c r="O40" t="s">
        <v>67</v>
      </c>
    </row>
    <row r="41" spans="3:12" ht="15.75" thickBot="1">
      <c r="C41" s="63">
        <v>31</v>
      </c>
      <c r="D41" s="64" t="s">
        <v>57</v>
      </c>
      <c r="E41" s="65"/>
      <c r="F41" s="65"/>
      <c r="G41" s="65"/>
      <c r="H41" s="65"/>
      <c r="I41" s="65"/>
      <c r="J41" s="31"/>
      <c r="K41" s="32"/>
      <c r="L41" s="33"/>
    </row>
    <row r="42" spans="7:12" ht="12.75">
      <c r="G42" s="66" t="s">
        <v>58</v>
      </c>
      <c r="H42" s="66"/>
      <c r="I42" s="67">
        <f>AVERAGE(I13:I41)</f>
        <v>34.18333333333334</v>
      </c>
      <c r="J42" s="67">
        <f>AVERAGE(J13:J41)</f>
        <v>12.876060272480855</v>
      </c>
      <c r="K42" s="67">
        <f>AVERAGE(K13:K41)</f>
        <v>9.851666666666667</v>
      </c>
      <c r="L42" s="67">
        <f>AVERAGE(L13:L41)</f>
        <v>9.968333333333334</v>
      </c>
    </row>
  </sheetData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2" r:id="rId2"/>
  <headerFooter alignWithMargins="0">
    <oddHeader>&amp;C&amp;F</oddHeader>
    <oddFooter>&amp;CStrona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28">
    <pageSetUpPr fitToPage="1"/>
  </sheetPr>
  <dimension ref="A4:O42"/>
  <sheetViews>
    <sheetView showGridLines="0" zoomScale="85" zoomScaleNormal="85" workbookViewId="0" topLeftCell="A2">
      <selection activeCell="D49" sqref="D49"/>
    </sheetView>
  </sheetViews>
  <sheetFormatPr defaultColWidth="9.00390625" defaultRowHeight="12.75"/>
  <cols>
    <col min="1" max="2" width="12.25390625" style="0" customWidth="1"/>
    <col min="3" max="3" width="7.25390625" style="1" customWidth="1"/>
    <col min="4" max="4" width="27.62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 thickBot="1"/>
    <row r="9" spans="1:14" ht="15.75">
      <c r="A9" s="6" t="s">
        <v>68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69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22" t="s">
        <v>25</v>
      </c>
    </row>
    <row r="11" spans="1:14" s="24" customFormat="1" ht="15.75">
      <c r="A11" s="23"/>
      <c r="C11" s="25">
        <v>1</v>
      </c>
      <c r="D11" s="26" t="s">
        <v>26</v>
      </c>
      <c r="E11" s="88"/>
      <c r="F11" s="55"/>
      <c r="G11" s="55"/>
      <c r="H11" s="56"/>
      <c r="I11" s="57"/>
      <c r="J11" s="31"/>
      <c r="K11" s="32"/>
      <c r="L11" s="33"/>
      <c r="M11" s="34"/>
      <c r="N11" s="35">
        <f aca="true" t="shared" si="0" ref="N11:N32">M11*10000/3.75</f>
        <v>0</v>
      </c>
    </row>
    <row r="12" spans="1:14" ht="15.75">
      <c r="A12" s="36"/>
      <c r="C12" s="25">
        <v>2</v>
      </c>
      <c r="D12" s="26" t="s">
        <v>27</v>
      </c>
      <c r="E12" s="89"/>
      <c r="F12" s="55"/>
      <c r="G12" s="55"/>
      <c r="H12" s="56"/>
      <c r="I12" s="57"/>
      <c r="J12" s="31"/>
      <c r="K12" s="32"/>
      <c r="L12" s="33"/>
      <c r="M12" s="41"/>
      <c r="N12" s="42">
        <f t="shared" si="0"/>
        <v>0</v>
      </c>
    </row>
    <row r="13" spans="3:14" ht="15">
      <c r="C13" s="25">
        <v>3</v>
      </c>
      <c r="D13" s="26" t="s">
        <v>28</v>
      </c>
      <c r="E13" s="89"/>
      <c r="F13" s="55"/>
      <c r="G13" s="55"/>
      <c r="H13" s="56"/>
      <c r="I13" s="57"/>
      <c r="J13" s="31"/>
      <c r="K13" s="32"/>
      <c r="L13" s="33"/>
      <c r="M13" s="41"/>
      <c r="N13" s="42">
        <f t="shared" si="0"/>
        <v>0</v>
      </c>
    </row>
    <row r="14" spans="3:14" ht="15">
      <c r="C14" s="43">
        <v>4</v>
      </c>
      <c r="D14" s="26" t="s">
        <v>29</v>
      </c>
      <c r="E14" s="89"/>
      <c r="F14" s="55"/>
      <c r="G14" s="55"/>
      <c r="H14" s="56"/>
      <c r="I14" s="57"/>
      <c r="J14" s="31"/>
      <c r="K14" s="32"/>
      <c r="L14" s="33"/>
      <c r="M14" s="11"/>
      <c r="N14" s="44">
        <f t="shared" si="0"/>
        <v>0</v>
      </c>
    </row>
    <row r="15" spans="3:14" ht="15">
      <c r="C15" s="43">
        <v>5</v>
      </c>
      <c r="D15" s="26" t="s">
        <v>30</v>
      </c>
      <c r="E15" s="89"/>
      <c r="F15" s="55"/>
      <c r="G15" s="55"/>
      <c r="H15" s="56"/>
      <c r="I15" s="57"/>
      <c r="J15" s="31"/>
      <c r="K15" s="32"/>
      <c r="L15" s="33"/>
      <c r="M15" s="11"/>
      <c r="N15" s="44">
        <f t="shared" si="0"/>
        <v>0</v>
      </c>
    </row>
    <row r="16" spans="3:14" ht="15">
      <c r="C16" s="43">
        <v>6</v>
      </c>
      <c r="D16" s="26" t="s">
        <v>31</v>
      </c>
      <c r="E16" s="90"/>
      <c r="F16" s="90"/>
      <c r="G16" s="90"/>
      <c r="H16" s="90"/>
      <c r="I16" s="91"/>
      <c r="J16" s="31"/>
      <c r="K16" s="32"/>
      <c r="L16" s="33"/>
      <c r="M16" s="11"/>
      <c r="N16" s="44">
        <f t="shared" si="0"/>
        <v>0</v>
      </c>
    </row>
    <row r="17" spans="3:14" ht="15">
      <c r="C17" s="43">
        <v>7</v>
      </c>
      <c r="D17" s="26" t="s">
        <v>32</v>
      </c>
      <c r="E17" s="89"/>
      <c r="F17" s="55"/>
      <c r="G17" s="55"/>
      <c r="H17" s="56"/>
      <c r="I17" s="57"/>
      <c r="J17" s="31"/>
      <c r="K17" s="32"/>
      <c r="L17" s="33"/>
      <c r="M17" s="11"/>
      <c r="N17" s="44">
        <f t="shared" si="0"/>
        <v>0</v>
      </c>
    </row>
    <row r="18" spans="3:14" ht="15">
      <c r="C18" s="43">
        <v>8</v>
      </c>
      <c r="D18" s="26" t="s">
        <v>33</v>
      </c>
      <c r="E18" s="50"/>
      <c r="F18" s="38"/>
      <c r="G18" s="38"/>
      <c r="H18" s="39"/>
      <c r="I18" s="40"/>
      <c r="J18" s="31"/>
      <c r="K18" s="32"/>
      <c r="L18" s="33"/>
      <c r="M18" s="11"/>
      <c r="N18" s="44">
        <f t="shared" si="0"/>
        <v>0</v>
      </c>
    </row>
    <row r="19" spans="3:14" ht="15">
      <c r="C19" s="43">
        <v>9</v>
      </c>
      <c r="D19" s="26" t="s">
        <v>34</v>
      </c>
      <c r="E19" s="37"/>
      <c r="F19" s="38"/>
      <c r="G19" s="38"/>
      <c r="H19" s="39"/>
      <c r="I19" s="40"/>
      <c r="J19" s="31"/>
      <c r="K19" s="32"/>
      <c r="L19" s="33"/>
      <c r="M19" s="11"/>
      <c r="N19" s="44">
        <f t="shared" si="0"/>
        <v>0</v>
      </c>
    </row>
    <row r="20" spans="3:14" ht="15">
      <c r="C20" s="43">
        <v>10</v>
      </c>
      <c r="D20" s="26" t="s">
        <v>35</v>
      </c>
      <c r="E20" s="37"/>
      <c r="F20" s="38"/>
      <c r="G20" s="38"/>
      <c r="H20" s="39"/>
      <c r="I20" s="40"/>
      <c r="J20" s="31"/>
      <c r="K20" s="32"/>
      <c r="L20" s="33"/>
      <c r="M20" s="11"/>
      <c r="N20" s="44">
        <f t="shared" si="0"/>
        <v>0</v>
      </c>
    </row>
    <row r="21" spans="3:14" ht="15">
      <c r="C21" s="43">
        <v>11</v>
      </c>
      <c r="D21" s="26" t="s">
        <v>36</v>
      </c>
      <c r="E21" s="37"/>
      <c r="F21" s="38"/>
      <c r="G21" s="38"/>
      <c r="H21" s="39"/>
      <c r="I21" s="40"/>
      <c r="J21" s="31"/>
      <c r="K21" s="32"/>
      <c r="L21" s="33"/>
      <c r="M21" s="11"/>
      <c r="N21" s="44">
        <f t="shared" si="0"/>
        <v>0</v>
      </c>
    </row>
    <row r="22" spans="3:14" ht="15">
      <c r="C22" s="43">
        <v>12</v>
      </c>
      <c r="D22" s="26" t="s">
        <v>37</v>
      </c>
      <c r="E22" s="50"/>
      <c r="F22" s="38"/>
      <c r="G22" s="38"/>
      <c r="H22" s="39"/>
      <c r="I22" s="40"/>
      <c r="J22" s="31"/>
      <c r="K22" s="32"/>
      <c r="L22" s="33"/>
      <c r="M22" s="11"/>
      <c r="N22" s="44">
        <f t="shared" si="0"/>
        <v>0</v>
      </c>
    </row>
    <row r="23" spans="3:14" ht="15">
      <c r="C23" s="43">
        <v>13</v>
      </c>
      <c r="D23" s="26" t="s">
        <v>38</v>
      </c>
      <c r="E23" s="37"/>
      <c r="F23" s="38"/>
      <c r="G23" s="38"/>
      <c r="H23" s="39"/>
      <c r="I23" s="40"/>
      <c r="J23" s="31"/>
      <c r="K23" s="32"/>
      <c r="L23" s="33"/>
      <c r="M23" s="11"/>
      <c r="N23" s="44">
        <f t="shared" si="0"/>
        <v>0</v>
      </c>
    </row>
    <row r="24" spans="3:14" ht="15">
      <c r="C24" s="43">
        <v>14</v>
      </c>
      <c r="D24" s="26" t="s">
        <v>39</v>
      </c>
      <c r="E24" s="37"/>
      <c r="F24" s="38"/>
      <c r="G24" s="38"/>
      <c r="H24" s="39"/>
      <c r="I24" s="40"/>
      <c r="J24" s="31"/>
      <c r="K24" s="32"/>
      <c r="L24" s="33"/>
      <c r="M24" s="11"/>
      <c r="N24" s="44">
        <f t="shared" si="0"/>
        <v>0</v>
      </c>
    </row>
    <row r="25" spans="3:14" ht="15">
      <c r="C25" s="43">
        <v>15</v>
      </c>
      <c r="D25" s="26" t="s">
        <v>40</v>
      </c>
      <c r="E25" s="68">
        <v>85333</v>
      </c>
      <c r="F25" s="69">
        <v>179</v>
      </c>
      <c r="G25" s="69">
        <v>9</v>
      </c>
      <c r="H25" s="70">
        <v>2593</v>
      </c>
      <c r="I25" s="71">
        <v>33.93</v>
      </c>
      <c r="J25" s="31">
        <f>(H25*10/(F25*G25))</f>
        <v>16.095592799503414</v>
      </c>
      <c r="K25" s="32">
        <f>ROUND(J25*(1-((I25-14)/86)),2)</f>
        <v>12.37</v>
      </c>
      <c r="L25" s="33">
        <f>ROUND(J25*(1-((I25-15)/85)),2)</f>
        <v>12.51</v>
      </c>
      <c r="M25" s="11"/>
      <c r="N25" s="44">
        <f t="shared" si="0"/>
        <v>0</v>
      </c>
    </row>
    <row r="26" spans="3:14" ht="15">
      <c r="C26" s="43">
        <v>16</v>
      </c>
      <c r="D26" s="26" t="s">
        <v>41</v>
      </c>
      <c r="E26" s="68">
        <v>85333</v>
      </c>
      <c r="F26" s="69">
        <v>179</v>
      </c>
      <c r="G26" s="69">
        <v>9</v>
      </c>
      <c r="H26" s="70">
        <v>2327</v>
      </c>
      <c r="I26" s="71">
        <v>33.4</v>
      </c>
      <c r="J26" s="31">
        <f>(H26*10/(F26*G26))</f>
        <v>14.444444444444445</v>
      </c>
      <c r="K26" s="32">
        <f>ROUND(J26*(1-((I26-14)/86)),2)</f>
        <v>11.19</v>
      </c>
      <c r="L26" s="33">
        <f>ROUND(J26*(1-((I26-15)/85)),2)</f>
        <v>11.32</v>
      </c>
      <c r="M26" s="11"/>
      <c r="N26" s="44">
        <f t="shared" si="0"/>
        <v>0</v>
      </c>
    </row>
    <row r="27" spans="3:14" ht="15">
      <c r="C27" s="43">
        <v>17</v>
      </c>
      <c r="D27" s="26" t="s">
        <v>42</v>
      </c>
      <c r="E27" s="68"/>
      <c r="F27" s="69"/>
      <c r="G27" s="69"/>
      <c r="H27" s="70"/>
      <c r="I27" s="71"/>
      <c r="J27" s="31"/>
      <c r="K27" s="32"/>
      <c r="L27" s="33"/>
      <c r="M27" s="11"/>
      <c r="N27" s="44">
        <f t="shared" si="0"/>
        <v>0</v>
      </c>
    </row>
    <row r="28" spans="3:14" ht="15">
      <c r="C28" s="43">
        <v>18</v>
      </c>
      <c r="D28" s="26" t="s">
        <v>43</v>
      </c>
      <c r="E28" s="72">
        <v>82667</v>
      </c>
      <c r="F28" s="69">
        <v>178.5</v>
      </c>
      <c r="G28" s="69">
        <v>9</v>
      </c>
      <c r="H28" s="70">
        <v>2378</v>
      </c>
      <c r="I28" s="71">
        <v>32.9</v>
      </c>
      <c r="J28" s="31">
        <f>(H28*10/(F28*G28))</f>
        <v>14.802365390600684</v>
      </c>
      <c r="K28" s="32">
        <f>ROUND(J28*(1-((I28-14)/86)),2)</f>
        <v>11.55</v>
      </c>
      <c r="L28" s="33">
        <f>ROUND(J28*(1-((I28-15)/85)),2)</f>
        <v>11.69</v>
      </c>
      <c r="M28" s="11"/>
      <c r="N28" s="44">
        <f t="shared" si="0"/>
        <v>0</v>
      </c>
    </row>
    <row r="29" spans="3:14" ht="15">
      <c r="C29" s="43">
        <v>19</v>
      </c>
      <c r="D29" s="26" t="s">
        <v>44</v>
      </c>
      <c r="E29" s="68">
        <v>82667</v>
      </c>
      <c r="F29" s="69">
        <v>178.5</v>
      </c>
      <c r="G29" s="69">
        <v>9</v>
      </c>
      <c r="H29" s="70">
        <v>2585</v>
      </c>
      <c r="I29" s="71">
        <v>32.47</v>
      </c>
      <c r="J29" s="31">
        <f>(H29*10/(F29*G29))</f>
        <v>16.090880796763148</v>
      </c>
      <c r="K29" s="32">
        <f>ROUND(J29*(1-((I29-14)/86)),2)</f>
        <v>12.64</v>
      </c>
      <c r="L29" s="33">
        <f>ROUND(J29*(1-((I29-15)/85)),2)</f>
        <v>12.78</v>
      </c>
      <c r="M29" s="11"/>
      <c r="N29" s="44">
        <f t="shared" si="0"/>
        <v>0</v>
      </c>
    </row>
    <row r="30" spans="3:15" ht="15">
      <c r="C30" s="43">
        <v>20</v>
      </c>
      <c r="D30" s="26" t="s">
        <v>45</v>
      </c>
      <c r="E30" s="68">
        <v>88000</v>
      </c>
      <c r="F30" s="69">
        <v>178</v>
      </c>
      <c r="G30" s="69">
        <v>9</v>
      </c>
      <c r="H30" s="70">
        <v>2379</v>
      </c>
      <c r="I30" s="71">
        <v>30.5</v>
      </c>
      <c r="J30" s="31">
        <f>(H30*10/(F30*G30))</f>
        <v>14.850187265917603</v>
      </c>
      <c r="K30" s="32">
        <f>ROUND(J30*(1-((I30-14)/86)),2)</f>
        <v>12</v>
      </c>
      <c r="L30" s="33">
        <f>ROUND(J30*(1-((I30-15)/85)),2)</f>
        <v>12.14</v>
      </c>
      <c r="M30" s="11"/>
      <c r="N30" s="44">
        <f t="shared" si="0"/>
        <v>0</v>
      </c>
      <c r="O30" t="s">
        <v>46</v>
      </c>
    </row>
    <row r="31" spans="3:14" ht="15">
      <c r="C31" s="43">
        <v>21</v>
      </c>
      <c r="D31" s="26" t="s">
        <v>47</v>
      </c>
      <c r="E31" s="68">
        <v>85333</v>
      </c>
      <c r="F31" s="69">
        <v>178</v>
      </c>
      <c r="G31" s="69">
        <v>9</v>
      </c>
      <c r="H31" s="70">
        <v>2496</v>
      </c>
      <c r="I31" s="71">
        <v>33.9</v>
      </c>
      <c r="J31" s="31">
        <f>(H31*10/(F31*G31))</f>
        <v>15.58052434456929</v>
      </c>
      <c r="K31" s="32">
        <f>ROUND(J31*(1-((I31-14)/86)),2)</f>
        <v>11.98</v>
      </c>
      <c r="L31" s="33">
        <f>ROUND(J31*(1-((I31-15)/85)),2)</f>
        <v>12.12</v>
      </c>
      <c r="M31" s="11"/>
      <c r="N31" s="44">
        <f t="shared" si="0"/>
        <v>0</v>
      </c>
    </row>
    <row r="32" spans="3:14" ht="15">
      <c r="C32" s="43">
        <v>22</v>
      </c>
      <c r="D32" s="26" t="s">
        <v>48</v>
      </c>
      <c r="E32" s="68">
        <v>82667</v>
      </c>
      <c r="F32" s="69">
        <v>177.5</v>
      </c>
      <c r="G32" s="69">
        <v>9</v>
      </c>
      <c r="H32" s="70">
        <v>2570</v>
      </c>
      <c r="I32" s="71">
        <v>31.5</v>
      </c>
      <c r="J32" s="31">
        <f>(H32*10/(F32*G32))</f>
        <v>16.087636932707355</v>
      </c>
      <c r="K32" s="32">
        <f>ROUND(J32*(1-((I32-14)/86)),2)</f>
        <v>12.81</v>
      </c>
      <c r="L32" s="33">
        <f>ROUND(J32*(1-((I32-15)/85)),2)</f>
        <v>12.96</v>
      </c>
      <c r="M32" s="11"/>
      <c r="N32" s="44">
        <f t="shared" si="0"/>
        <v>0</v>
      </c>
    </row>
    <row r="33" spans="3:12" ht="15">
      <c r="C33" s="51">
        <v>23</v>
      </c>
      <c r="D33" s="26" t="s">
        <v>49</v>
      </c>
      <c r="E33" s="68"/>
      <c r="F33" s="69"/>
      <c r="G33" s="69"/>
      <c r="H33" s="70"/>
      <c r="I33" s="71"/>
      <c r="J33" s="31"/>
      <c r="K33" s="32"/>
      <c r="L33" s="33"/>
    </row>
    <row r="34" spans="3:12" ht="15">
      <c r="C34" s="51">
        <v>24</v>
      </c>
      <c r="D34" s="26" t="s">
        <v>50</v>
      </c>
      <c r="E34" s="73"/>
      <c r="F34" s="69"/>
      <c r="G34" s="69"/>
      <c r="H34" s="70"/>
      <c r="I34" s="71"/>
      <c r="J34" s="31"/>
      <c r="K34" s="32"/>
      <c r="L34" s="33"/>
    </row>
    <row r="35" spans="3:12" ht="15">
      <c r="C35" s="51">
        <v>25</v>
      </c>
      <c r="D35" s="26" t="s">
        <v>51</v>
      </c>
      <c r="E35" s="73">
        <v>85333</v>
      </c>
      <c r="F35" s="69">
        <v>177.5</v>
      </c>
      <c r="G35" s="69">
        <v>9</v>
      </c>
      <c r="H35" s="70">
        <v>2286</v>
      </c>
      <c r="I35" s="71">
        <v>30.1</v>
      </c>
      <c r="J35" s="31">
        <f>(H35*10/(F35*G35))</f>
        <v>14.309859154929578</v>
      </c>
      <c r="K35" s="32">
        <f>ROUND(J35*(1-((I35-14)/86)),2)</f>
        <v>11.63</v>
      </c>
      <c r="L35" s="33">
        <f>ROUND(J35*(1-((I35-15)/85)),2)</f>
        <v>11.77</v>
      </c>
    </row>
    <row r="36" spans="3:12" ht="15">
      <c r="C36" s="51">
        <v>26</v>
      </c>
      <c r="D36" s="26" t="s">
        <v>52</v>
      </c>
      <c r="E36" s="73"/>
      <c r="F36" s="69"/>
      <c r="G36" s="69"/>
      <c r="H36" s="70"/>
      <c r="I36" s="71"/>
      <c r="J36" s="31"/>
      <c r="K36" s="32"/>
      <c r="L36" s="33"/>
    </row>
    <row r="37" spans="3:12" ht="15">
      <c r="C37" s="51">
        <v>27</v>
      </c>
      <c r="D37" s="26" t="s">
        <v>53</v>
      </c>
      <c r="E37" s="73">
        <v>82667</v>
      </c>
      <c r="F37" s="69">
        <v>177.5</v>
      </c>
      <c r="G37" s="69">
        <v>9</v>
      </c>
      <c r="H37" s="70">
        <v>2705</v>
      </c>
      <c r="I37" s="71">
        <v>34.6</v>
      </c>
      <c r="J37" s="31">
        <f>(H37*10/(F37*G37))</f>
        <v>16.932707355242567</v>
      </c>
      <c r="K37" s="32">
        <f>ROUND(J37*(1-((I37-14)/86)),2)</f>
        <v>12.88</v>
      </c>
      <c r="L37" s="33">
        <f>ROUND(J37*(1-((I37-15)/85)),2)</f>
        <v>13.03</v>
      </c>
    </row>
    <row r="38" spans="3:12" ht="15">
      <c r="C38" s="51">
        <v>28</v>
      </c>
      <c r="D38" s="26" t="s">
        <v>54</v>
      </c>
      <c r="E38" s="73">
        <v>82667</v>
      </c>
      <c r="F38" s="69">
        <v>177</v>
      </c>
      <c r="G38" s="69">
        <v>9</v>
      </c>
      <c r="H38" s="70">
        <v>2193</v>
      </c>
      <c r="I38" s="71">
        <v>32.5</v>
      </c>
      <c r="J38" s="31">
        <f>(H38*10/(F38*G38))</f>
        <v>13.76647834274953</v>
      </c>
      <c r="K38" s="32">
        <f>ROUND(J38*(1-((I38-14)/86)),2)</f>
        <v>10.81</v>
      </c>
      <c r="L38" s="33">
        <f>ROUND(J38*(1-((I38-15)/85)),2)</f>
        <v>10.93</v>
      </c>
    </row>
    <row r="39" spans="3:12" ht="15">
      <c r="C39" s="51">
        <v>29</v>
      </c>
      <c r="D39" s="58" t="s">
        <v>55</v>
      </c>
      <c r="E39" s="73">
        <v>82667</v>
      </c>
      <c r="F39" s="69">
        <v>177</v>
      </c>
      <c r="G39" s="69">
        <v>9</v>
      </c>
      <c r="H39" s="70">
        <v>2424</v>
      </c>
      <c r="I39" s="71">
        <v>33.33</v>
      </c>
      <c r="J39" s="31">
        <f>(H39*10/(F39*G39))</f>
        <v>15.216572504708099</v>
      </c>
      <c r="K39" s="32">
        <f>ROUND(J39*(1-((I39-14)/86)),2)</f>
        <v>11.8</v>
      </c>
      <c r="L39" s="33">
        <f>ROUND(J39*(1-((I39-15)/85)),2)</f>
        <v>11.94</v>
      </c>
    </row>
    <row r="40" spans="3:12" ht="15">
      <c r="C40" s="51">
        <v>30</v>
      </c>
      <c r="D40" s="59" t="s">
        <v>56</v>
      </c>
      <c r="E40" s="68">
        <v>88000</v>
      </c>
      <c r="F40" s="74">
        <v>177</v>
      </c>
      <c r="G40" s="69">
        <v>9</v>
      </c>
      <c r="H40" s="75">
        <v>2418</v>
      </c>
      <c r="I40" s="76">
        <v>32.8</v>
      </c>
      <c r="J40" s="31">
        <f>(H40*10/(F40*G40))</f>
        <v>15.178907721280602</v>
      </c>
      <c r="K40" s="32">
        <f>ROUND(J40*(1-((I40-14)/86)),2)</f>
        <v>11.86</v>
      </c>
      <c r="L40" s="33">
        <f>ROUND(J40*(1-((I40-15)/85)),2)</f>
        <v>12</v>
      </c>
    </row>
    <row r="41" spans="3:12" ht="15.75" thickBot="1">
      <c r="C41" s="63">
        <v>31</v>
      </c>
      <c r="D41" s="64" t="s">
        <v>57</v>
      </c>
      <c r="E41" s="65"/>
      <c r="F41" s="65"/>
      <c r="G41" s="65"/>
      <c r="H41" s="65"/>
      <c r="I41" s="65"/>
      <c r="J41" s="92"/>
      <c r="K41" s="93"/>
      <c r="L41" s="94"/>
    </row>
    <row r="42" spans="7:12" ht="12.75">
      <c r="G42" s="66" t="s">
        <v>58</v>
      </c>
      <c r="H42" s="66"/>
      <c r="I42" s="67">
        <f>AVERAGE(I13:I41)</f>
        <v>32.660833333333336</v>
      </c>
      <c r="J42" s="67">
        <f>AVERAGE(J13:J41)</f>
        <v>15.27967975445136</v>
      </c>
      <c r="K42" s="67">
        <f>AVERAGE(K13:K41)</f>
        <v>11.959999999999999</v>
      </c>
      <c r="L42" s="67">
        <f>AVERAGE(L13:L41)</f>
        <v>12.099166666666667</v>
      </c>
    </row>
  </sheetData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2" r:id="rId2"/>
  <headerFooter alignWithMargins="0">
    <oddHeader>&amp;C&amp;F</oddHeader>
    <oddFooter>&amp;CStrona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05">
    <pageSetUpPr fitToPage="1"/>
  </sheetPr>
  <dimension ref="A4:O42"/>
  <sheetViews>
    <sheetView showGridLines="0" zoomScale="85" zoomScaleNormal="85" workbookViewId="0" topLeftCell="A7">
      <selection activeCell="D49" sqref="D49"/>
    </sheetView>
  </sheetViews>
  <sheetFormatPr defaultColWidth="9.00390625" defaultRowHeight="12.75"/>
  <cols>
    <col min="1" max="2" width="12.25390625" style="0" customWidth="1"/>
    <col min="3" max="3" width="7.25390625" style="1" customWidth="1"/>
    <col min="4" max="4" width="27.62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 thickBot="1"/>
    <row r="9" spans="1:14" ht="15.75">
      <c r="A9" s="6" t="s">
        <v>70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8" customHeight="1" thickBot="1">
      <c r="A10" s="6" t="s">
        <v>71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22" t="s">
        <v>25</v>
      </c>
    </row>
    <row r="11" spans="1:14" s="24" customFormat="1" ht="15.75">
      <c r="A11" s="23"/>
      <c r="C11" s="25">
        <v>1</v>
      </c>
      <c r="D11" s="26" t="s">
        <v>26</v>
      </c>
      <c r="E11" s="88"/>
      <c r="F11" s="55"/>
      <c r="G11" s="55"/>
      <c r="H11" s="56"/>
      <c r="I11" s="57"/>
      <c r="J11" s="31"/>
      <c r="K11" s="32"/>
      <c r="L11" s="33"/>
      <c r="M11" s="34"/>
      <c r="N11" s="35">
        <f aca="true" t="shared" si="0" ref="N11:N32">M11*10000/3.75</f>
        <v>0</v>
      </c>
    </row>
    <row r="12" spans="1:14" ht="15.75">
      <c r="A12" s="36"/>
      <c r="C12" s="25">
        <v>2</v>
      </c>
      <c r="D12" s="26" t="s">
        <v>27</v>
      </c>
      <c r="E12" s="89"/>
      <c r="F12" s="55"/>
      <c r="G12" s="55"/>
      <c r="H12" s="56"/>
      <c r="I12" s="57"/>
      <c r="J12" s="31"/>
      <c r="K12" s="32"/>
      <c r="L12" s="33"/>
      <c r="M12" s="41"/>
      <c r="N12" s="42">
        <f t="shared" si="0"/>
        <v>0</v>
      </c>
    </row>
    <row r="13" spans="3:14" ht="15">
      <c r="C13" s="25">
        <v>3</v>
      </c>
      <c r="D13" s="26" t="s">
        <v>28</v>
      </c>
      <c r="E13" s="89"/>
      <c r="F13" s="55"/>
      <c r="G13" s="55"/>
      <c r="H13" s="56"/>
      <c r="I13" s="57"/>
      <c r="J13" s="31"/>
      <c r="K13" s="32"/>
      <c r="L13" s="33"/>
      <c r="M13" s="41"/>
      <c r="N13" s="42">
        <f t="shared" si="0"/>
        <v>0</v>
      </c>
    </row>
    <row r="14" spans="3:14" ht="15">
      <c r="C14" s="43">
        <v>4</v>
      </c>
      <c r="D14" s="26" t="s">
        <v>29</v>
      </c>
      <c r="E14" s="89"/>
      <c r="F14" s="55"/>
      <c r="G14" s="55"/>
      <c r="H14" s="56"/>
      <c r="I14" s="57"/>
      <c r="J14" s="31"/>
      <c r="K14" s="32"/>
      <c r="L14" s="33"/>
      <c r="M14" s="11"/>
      <c r="N14" s="44">
        <f t="shared" si="0"/>
        <v>0</v>
      </c>
    </row>
    <row r="15" spans="3:14" ht="15">
      <c r="C15" s="43">
        <v>5</v>
      </c>
      <c r="D15" s="26" t="s">
        <v>30</v>
      </c>
      <c r="E15" s="89"/>
      <c r="F15" s="55"/>
      <c r="G15" s="55"/>
      <c r="H15" s="56"/>
      <c r="I15" s="57"/>
      <c r="J15" s="31"/>
      <c r="K15" s="32"/>
      <c r="L15" s="33"/>
      <c r="M15" s="11"/>
      <c r="N15" s="44">
        <f t="shared" si="0"/>
        <v>0</v>
      </c>
    </row>
    <row r="16" spans="3:14" ht="15">
      <c r="C16" s="43">
        <v>6</v>
      </c>
      <c r="D16" s="26" t="s">
        <v>31</v>
      </c>
      <c r="E16" s="90"/>
      <c r="F16" s="90"/>
      <c r="G16" s="90"/>
      <c r="H16" s="90"/>
      <c r="I16" s="91"/>
      <c r="J16" s="31"/>
      <c r="K16" s="32"/>
      <c r="L16" s="33"/>
      <c r="M16" s="11"/>
      <c r="N16" s="44">
        <f t="shared" si="0"/>
        <v>0</v>
      </c>
    </row>
    <row r="17" spans="3:14" ht="15">
      <c r="C17" s="43">
        <v>7</v>
      </c>
      <c r="D17" s="26" t="s">
        <v>32</v>
      </c>
      <c r="E17" s="89"/>
      <c r="F17" s="55"/>
      <c r="G17" s="55"/>
      <c r="H17" s="56"/>
      <c r="I17" s="57"/>
      <c r="J17" s="31"/>
      <c r="K17" s="32"/>
      <c r="L17" s="33"/>
      <c r="M17" s="11"/>
      <c r="N17" s="44">
        <f t="shared" si="0"/>
        <v>0</v>
      </c>
    </row>
    <row r="18" spans="3:14" ht="15">
      <c r="C18" s="43">
        <v>8</v>
      </c>
      <c r="D18" s="26" t="s">
        <v>33</v>
      </c>
      <c r="E18" s="50"/>
      <c r="F18" s="38"/>
      <c r="G18" s="38"/>
      <c r="H18" s="39"/>
      <c r="I18" s="40"/>
      <c r="J18" s="31"/>
      <c r="K18" s="32"/>
      <c r="L18" s="33"/>
      <c r="M18" s="11"/>
      <c r="N18" s="44">
        <f t="shared" si="0"/>
        <v>0</v>
      </c>
    </row>
    <row r="19" spans="3:14" ht="15">
      <c r="C19" s="43">
        <v>9</v>
      </c>
      <c r="D19" s="26" t="s">
        <v>34</v>
      </c>
      <c r="E19" s="37"/>
      <c r="F19" s="38"/>
      <c r="G19" s="38"/>
      <c r="H19" s="39"/>
      <c r="I19" s="40"/>
      <c r="J19" s="31"/>
      <c r="K19" s="32"/>
      <c r="L19" s="33"/>
      <c r="M19" s="11"/>
      <c r="N19" s="44">
        <f t="shared" si="0"/>
        <v>0</v>
      </c>
    </row>
    <row r="20" spans="3:14" ht="15">
      <c r="C20" s="43">
        <v>10</v>
      </c>
      <c r="D20" s="26" t="s">
        <v>35</v>
      </c>
      <c r="E20" s="37"/>
      <c r="F20" s="38"/>
      <c r="G20" s="38"/>
      <c r="H20" s="39"/>
      <c r="I20" s="40"/>
      <c r="J20" s="31"/>
      <c r="K20" s="32"/>
      <c r="L20" s="33"/>
      <c r="M20" s="11"/>
      <c r="N20" s="44">
        <f t="shared" si="0"/>
        <v>0</v>
      </c>
    </row>
    <row r="21" spans="3:14" ht="15">
      <c r="C21" s="43">
        <v>11</v>
      </c>
      <c r="D21" s="26" t="s">
        <v>36</v>
      </c>
      <c r="E21" s="37"/>
      <c r="F21" s="38"/>
      <c r="G21" s="38"/>
      <c r="H21" s="39"/>
      <c r="I21" s="40"/>
      <c r="J21" s="31"/>
      <c r="K21" s="32"/>
      <c r="L21" s="33"/>
      <c r="M21" s="11"/>
      <c r="N21" s="44">
        <f t="shared" si="0"/>
        <v>0</v>
      </c>
    </row>
    <row r="22" spans="3:14" ht="15">
      <c r="C22" s="43">
        <v>12</v>
      </c>
      <c r="D22" s="26" t="s">
        <v>37</v>
      </c>
      <c r="E22" s="50"/>
      <c r="F22" s="38"/>
      <c r="G22" s="38"/>
      <c r="H22" s="39"/>
      <c r="I22" s="40"/>
      <c r="J22" s="31"/>
      <c r="K22" s="32"/>
      <c r="L22" s="33"/>
      <c r="M22" s="11"/>
      <c r="N22" s="44">
        <f t="shared" si="0"/>
        <v>0</v>
      </c>
    </row>
    <row r="23" spans="3:14" ht="15">
      <c r="C23" s="43">
        <v>13</v>
      </c>
      <c r="D23" s="26" t="s">
        <v>38</v>
      </c>
      <c r="E23" s="37"/>
      <c r="F23" s="38"/>
      <c r="G23" s="38"/>
      <c r="H23" s="39"/>
      <c r="I23" s="40"/>
      <c r="J23" s="31"/>
      <c r="K23" s="32"/>
      <c r="L23" s="33"/>
      <c r="M23" s="11"/>
      <c r="N23" s="44">
        <f t="shared" si="0"/>
        <v>0</v>
      </c>
    </row>
    <row r="24" spans="3:14" ht="15">
      <c r="C24" s="43">
        <v>14</v>
      </c>
      <c r="D24" s="26" t="s">
        <v>39</v>
      </c>
      <c r="E24" s="37"/>
      <c r="F24" s="38"/>
      <c r="G24" s="38"/>
      <c r="H24" s="39"/>
      <c r="I24" s="40"/>
      <c r="J24" s="31"/>
      <c r="K24" s="32"/>
      <c r="L24" s="33"/>
      <c r="M24" s="11"/>
      <c r="N24" s="44">
        <f t="shared" si="0"/>
        <v>0</v>
      </c>
    </row>
    <row r="25" spans="3:14" ht="15">
      <c r="C25" s="43">
        <v>15</v>
      </c>
      <c r="D25" s="26" t="s">
        <v>40</v>
      </c>
      <c r="E25" s="68">
        <v>82667</v>
      </c>
      <c r="F25" s="69">
        <v>298</v>
      </c>
      <c r="G25" s="69">
        <v>6</v>
      </c>
      <c r="H25" s="70">
        <v>3009</v>
      </c>
      <c r="I25" s="71">
        <v>38.83</v>
      </c>
      <c r="J25" s="31">
        <f>(H25*10/(F25*G25))</f>
        <v>16.828859060402685</v>
      </c>
      <c r="K25" s="32">
        <f>ROUND(J25*(1-((I25-14)/86)),2)</f>
        <v>11.97</v>
      </c>
      <c r="L25" s="33">
        <f>ROUND(J25*(1-((I25-15)/85)),2)</f>
        <v>12.11</v>
      </c>
      <c r="M25" s="11"/>
      <c r="N25" s="44">
        <f t="shared" si="0"/>
        <v>0</v>
      </c>
    </row>
    <row r="26" spans="3:14" ht="15">
      <c r="C26" s="43">
        <v>16</v>
      </c>
      <c r="D26" s="26" t="s">
        <v>41</v>
      </c>
      <c r="E26" s="68">
        <v>88000</v>
      </c>
      <c r="F26" s="69">
        <v>298</v>
      </c>
      <c r="G26" s="69">
        <v>6</v>
      </c>
      <c r="H26" s="70">
        <v>3147</v>
      </c>
      <c r="I26" s="71">
        <v>36.63</v>
      </c>
      <c r="J26" s="31">
        <f>(H26*10/(F26*G26))</f>
        <v>17.600671140939596</v>
      </c>
      <c r="K26" s="32">
        <f>ROUND(J26*(1-((I26-14)/86)),2)</f>
        <v>12.97</v>
      </c>
      <c r="L26" s="33">
        <f>ROUND(J26*(1-((I26-15)/85)),2)</f>
        <v>13.12</v>
      </c>
      <c r="M26" s="11"/>
      <c r="N26" s="44">
        <f t="shared" si="0"/>
        <v>0</v>
      </c>
    </row>
    <row r="27" spans="3:14" ht="15">
      <c r="C27" s="43">
        <v>17</v>
      </c>
      <c r="D27" s="26" t="s">
        <v>42</v>
      </c>
      <c r="E27" s="68"/>
      <c r="F27" s="69"/>
      <c r="G27" s="69"/>
      <c r="H27" s="70"/>
      <c r="I27" s="71"/>
      <c r="J27" s="31"/>
      <c r="K27" s="32"/>
      <c r="L27" s="33"/>
      <c r="M27" s="11"/>
      <c r="N27" s="44">
        <f t="shared" si="0"/>
        <v>0</v>
      </c>
    </row>
    <row r="28" spans="3:14" ht="15">
      <c r="C28" s="43">
        <v>18</v>
      </c>
      <c r="D28" s="26" t="s">
        <v>43</v>
      </c>
      <c r="E28" s="72">
        <v>88000</v>
      </c>
      <c r="F28" s="69">
        <v>298.5</v>
      </c>
      <c r="G28" s="69">
        <v>6</v>
      </c>
      <c r="H28" s="70">
        <v>3474</v>
      </c>
      <c r="I28" s="71">
        <v>36</v>
      </c>
      <c r="J28" s="31">
        <f>(H28*10/(F28*G28))</f>
        <v>19.396984924623116</v>
      </c>
      <c r="K28" s="32">
        <f>ROUND(J28*(1-((I28-14)/86)),2)</f>
        <v>14.43</v>
      </c>
      <c r="L28" s="33">
        <f>ROUND(J28*(1-((I28-15)/85)),2)</f>
        <v>14.6</v>
      </c>
      <c r="M28" s="11"/>
      <c r="N28" s="44">
        <f t="shared" si="0"/>
        <v>0</v>
      </c>
    </row>
    <row r="29" spans="3:14" ht="15">
      <c r="C29" s="43">
        <v>19</v>
      </c>
      <c r="D29" s="26" t="s">
        <v>44</v>
      </c>
      <c r="E29" s="68">
        <v>85333</v>
      </c>
      <c r="F29" s="69">
        <v>298.5</v>
      </c>
      <c r="G29" s="69">
        <v>6</v>
      </c>
      <c r="H29" s="70">
        <v>3331</v>
      </c>
      <c r="I29" s="71">
        <v>36.13</v>
      </c>
      <c r="J29" s="31">
        <f>(H29*10/(F29*G29))</f>
        <v>18.59854829704076</v>
      </c>
      <c r="K29" s="32">
        <f>ROUND(J29*(1-((I29-14)/86)),2)</f>
        <v>13.81</v>
      </c>
      <c r="L29" s="33">
        <f>ROUND(J29*(1-((I29-15)/85)),2)</f>
        <v>13.98</v>
      </c>
      <c r="M29" s="11"/>
      <c r="N29" s="44">
        <f t="shared" si="0"/>
        <v>0</v>
      </c>
    </row>
    <row r="30" spans="3:15" ht="15">
      <c r="C30" s="43">
        <v>20</v>
      </c>
      <c r="D30" s="26" t="s">
        <v>45</v>
      </c>
      <c r="E30" s="68">
        <v>82667</v>
      </c>
      <c r="F30" s="69">
        <v>299</v>
      </c>
      <c r="G30" s="69">
        <v>6</v>
      </c>
      <c r="H30" s="70">
        <v>3090</v>
      </c>
      <c r="I30" s="71">
        <v>37.1</v>
      </c>
      <c r="J30" s="31">
        <f>(H30*10/(F30*G30))</f>
        <v>17.224080267558527</v>
      </c>
      <c r="K30" s="32">
        <f>ROUND(J30*(1-((I30-14)/86)),2)</f>
        <v>12.6</v>
      </c>
      <c r="L30" s="33">
        <f>ROUND(J30*(1-((I30-15)/85)),2)</f>
        <v>12.75</v>
      </c>
      <c r="M30" s="11"/>
      <c r="N30" s="44">
        <f t="shared" si="0"/>
        <v>0</v>
      </c>
      <c r="O30" t="s">
        <v>46</v>
      </c>
    </row>
    <row r="31" spans="3:14" ht="15">
      <c r="C31" s="43">
        <v>21</v>
      </c>
      <c r="D31" s="26" t="s">
        <v>47</v>
      </c>
      <c r="E31" s="68">
        <v>82667</v>
      </c>
      <c r="F31" s="69">
        <v>299</v>
      </c>
      <c r="G31" s="69">
        <v>6</v>
      </c>
      <c r="H31" s="70">
        <v>3279</v>
      </c>
      <c r="I31" s="71">
        <v>36.96</v>
      </c>
      <c r="J31" s="31">
        <f>(H31*10/(F31*G31))</f>
        <v>18.277591973244146</v>
      </c>
      <c r="K31" s="32">
        <f>ROUND(J31*(1-((I31-14)/86)),2)</f>
        <v>13.4</v>
      </c>
      <c r="L31" s="33">
        <f>ROUND(J31*(1-((I31-15)/85)),2)</f>
        <v>13.56</v>
      </c>
      <c r="M31" s="11"/>
      <c r="N31" s="44">
        <f t="shared" si="0"/>
        <v>0</v>
      </c>
    </row>
    <row r="32" spans="3:14" ht="15">
      <c r="C32" s="43">
        <v>22</v>
      </c>
      <c r="D32" s="26" t="s">
        <v>48</v>
      </c>
      <c r="E32" s="68">
        <v>82667</v>
      </c>
      <c r="F32" s="69">
        <v>299.5</v>
      </c>
      <c r="G32" s="69">
        <v>6</v>
      </c>
      <c r="H32" s="70">
        <v>2955</v>
      </c>
      <c r="I32" s="71">
        <v>35.4</v>
      </c>
      <c r="J32" s="31">
        <f>(H32*10/(F32*G32))</f>
        <v>16.4440734557596</v>
      </c>
      <c r="K32" s="32">
        <f>ROUND(J32*(1-((I32-14)/86)),2)</f>
        <v>12.35</v>
      </c>
      <c r="L32" s="33">
        <f>ROUND(J32*(1-((I32-15)/85)),2)</f>
        <v>12.5</v>
      </c>
      <c r="M32" s="11"/>
      <c r="N32" s="44">
        <f t="shared" si="0"/>
        <v>0</v>
      </c>
    </row>
    <row r="33" spans="3:12" ht="15">
      <c r="C33" s="51">
        <v>23</v>
      </c>
      <c r="D33" s="26" t="s">
        <v>49</v>
      </c>
      <c r="E33" s="68"/>
      <c r="F33" s="69"/>
      <c r="G33" s="69"/>
      <c r="H33" s="70"/>
      <c r="I33" s="71"/>
      <c r="J33" s="31"/>
      <c r="K33" s="32"/>
      <c r="L33" s="33"/>
    </row>
    <row r="34" spans="3:12" ht="15">
      <c r="C34" s="51">
        <v>24</v>
      </c>
      <c r="D34" s="26" t="s">
        <v>50</v>
      </c>
      <c r="E34" s="73"/>
      <c r="F34" s="69"/>
      <c r="G34" s="69"/>
      <c r="H34" s="70"/>
      <c r="I34" s="71"/>
      <c r="J34" s="31"/>
      <c r="K34" s="32"/>
      <c r="L34" s="33"/>
    </row>
    <row r="35" spans="3:12" ht="15">
      <c r="C35" s="51">
        <v>25</v>
      </c>
      <c r="D35" s="26" t="s">
        <v>51</v>
      </c>
      <c r="E35" s="73">
        <v>85333</v>
      </c>
      <c r="F35" s="69">
        <v>299.5</v>
      </c>
      <c r="G35" s="69">
        <v>6</v>
      </c>
      <c r="H35" s="70">
        <v>3440</v>
      </c>
      <c r="I35" s="71">
        <v>37.2</v>
      </c>
      <c r="J35" s="31">
        <f>(H35*10/(F35*G35))</f>
        <v>19.14301613800779</v>
      </c>
      <c r="K35" s="32">
        <f>ROUND(J35*(1-((I35-14)/86)),2)</f>
        <v>13.98</v>
      </c>
      <c r="L35" s="33">
        <f>ROUND(J35*(1-((I35-15)/85)),2)</f>
        <v>14.14</v>
      </c>
    </row>
    <row r="36" spans="3:12" ht="15">
      <c r="C36" s="51">
        <v>26</v>
      </c>
      <c r="D36" s="26" t="s">
        <v>52</v>
      </c>
      <c r="E36" s="73"/>
      <c r="F36" s="69"/>
      <c r="G36" s="69"/>
      <c r="H36" s="70"/>
      <c r="I36" s="71"/>
      <c r="J36" s="31"/>
      <c r="K36" s="32"/>
      <c r="L36" s="33"/>
    </row>
    <row r="37" spans="3:12" ht="15">
      <c r="C37" s="51">
        <v>27</v>
      </c>
      <c r="D37" s="26" t="s">
        <v>53</v>
      </c>
      <c r="E37" s="73">
        <v>85333</v>
      </c>
      <c r="F37" s="69">
        <v>300</v>
      </c>
      <c r="G37" s="69">
        <v>6</v>
      </c>
      <c r="H37" s="70">
        <v>3002</v>
      </c>
      <c r="I37" s="71">
        <v>37.8</v>
      </c>
      <c r="J37" s="31">
        <f>(H37*10/(F37*G37))</f>
        <v>16.677777777777777</v>
      </c>
      <c r="K37" s="32">
        <f>ROUND(J37*(1-((I37-14)/86)),2)</f>
        <v>12.06</v>
      </c>
      <c r="L37" s="33">
        <f>ROUND(J37*(1-((I37-15)/85)),2)</f>
        <v>12.2</v>
      </c>
    </row>
    <row r="38" spans="3:12" ht="15">
      <c r="C38" s="51">
        <v>28</v>
      </c>
      <c r="D38" s="26" t="s">
        <v>54</v>
      </c>
      <c r="E38" s="73">
        <v>82667</v>
      </c>
      <c r="F38" s="69">
        <v>300.5</v>
      </c>
      <c r="G38" s="69">
        <v>6</v>
      </c>
      <c r="H38" s="70">
        <v>3308</v>
      </c>
      <c r="I38" s="71">
        <v>36.8</v>
      </c>
      <c r="J38" s="31">
        <f>(H38*10/(F38*G38))</f>
        <v>18.34719911259013</v>
      </c>
      <c r="K38" s="32">
        <f>ROUND(J38*(1-((I38-14)/86)),2)</f>
        <v>13.48</v>
      </c>
      <c r="L38" s="33">
        <f>ROUND(J38*(1-((I38-15)/85)),2)</f>
        <v>13.64</v>
      </c>
    </row>
    <row r="39" spans="3:12" ht="15">
      <c r="C39" s="51">
        <v>29</v>
      </c>
      <c r="D39" s="58" t="s">
        <v>55</v>
      </c>
      <c r="E39" s="73">
        <v>88000</v>
      </c>
      <c r="F39" s="69">
        <v>300.5</v>
      </c>
      <c r="G39" s="69">
        <v>6</v>
      </c>
      <c r="H39" s="70">
        <v>3152</v>
      </c>
      <c r="I39" s="71">
        <v>37.23</v>
      </c>
      <c r="J39" s="31">
        <f>(H39*10/(F39*G39))</f>
        <v>17.481974486966166</v>
      </c>
      <c r="K39" s="32">
        <f>ROUND(J39*(1-((I39-14)/86)),2)</f>
        <v>12.76</v>
      </c>
      <c r="L39" s="33">
        <f>ROUND(J39*(1-((I39-15)/85)),2)</f>
        <v>12.91</v>
      </c>
    </row>
    <row r="40" spans="3:12" ht="15">
      <c r="C40" s="51">
        <v>30</v>
      </c>
      <c r="D40" s="59" t="s">
        <v>56</v>
      </c>
      <c r="E40" s="68">
        <v>85333</v>
      </c>
      <c r="F40" s="69">
        <v>301</v>
      </c>
      <c r="G40" s="69">
        <v>6</v>
      </c>
      <c r="H40" s="75">
        <v>3190</v>
      </c>
      <c r="I40" s="76">
        <v>37.1</v>
      </c>
      <c r="J40" s="31">
        <f>(H40*10/(F40*G40))</f>
        <v>17.663344407530452</v>
      </c>
      <c r="K40" s="32">
        <f>ROUND(J40*(1-((I40-14)/86)),2)</f>
        <v>12.92</v>
      </c>
      <c r="L40" s="33">
        <f>ROUND(J40*(1-((I40-15)/85)),2)</f>
        <v>13.07</v>
      </c>
    </row>
    <row r="41" spans="3:12" ht="15.75" thickBot="1">
      <c r="C41" s="63">
        <v>31</v>
      </c>
      <c r="D41" s="64" t="s">
        <v>57</v>
      </c>
      <c r="E41" s="65"/>
      <c r="F41" s="65"/>
      <c r="G41" s="65"/>
      <c r="H41" s="65"/>
      <c r="I41" s="65"/>
      <c r="J41" s="92"/>
      <c r="K41" s="93"/>
      <c r="L41" s="94"/>
    </row>
    <row r="42" spans="7:12" ht="12.75">
      <c r="G42" s="66" t="s">
        <v>58</v>
      </c>
      <c r="H42" s="66"/>
      <c r="I42" s="67">
        <f>AVERAGE(I13:I41)</f>
        <v>36.93166666666667</v>
      </c>
      <c r="J42" s="67">
        <f>AVERAGE(J13:J41)</f>
        <v>17.80701008687006</v>
      </c>
      <c r="K42" s="67">
        <f>AVERAGE(K13:K41)</f>
        <v>13.060833333333333</v>
      </c>
      <c r="L42" s="67">
        <f>AVERAGE(L13:L41)</f>
        <v>13.215000000000002</v>
      </c>
    </row>
  </sheetData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2" r:id="rId2"/>
  <headerFooter alignWithMargins="0">
    <oddHeader>&amp;C&amp;F</oddHeader>
    <oddFooter>&amp;CStrona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06">
    <pageSetUpPr fitToPage="1"/>
  </sheetPr>
  <dimension ref="A4:O45"/>
  <sheetViews>
    <sheetView showGridLines="0" zoomScale="85" zoomScaleNormal="85" workbookViewId="0" topLeftCell="A2">
      <selection activeCell="O36" sqref="O36"/>
    </sheetView>
  </sheetViews>
  <sheetFormatPr defaultColWidth="9.00390625" defaultRowHeight="12.75"/>
  <cols>
    <col min="1" max="2" width="12.25390625" style="0" customWidth="1"/>
    <col min="3" max="3" width="7.25390625" style="1" customWidth="1"/>
    <col min="4" max="4" width="27.62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 thickBot="1"/>
    <row r="9" spans="1:14" ht="15.75">
      <c r="A9" s="6" t="s">
        <v>72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8.75" customHeight="1" thickBot="1">
      <c r="A10" s="6" t="s">
        <v>73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22" t="s">
        <v>25</v>
      </c>
    </row>
    <row r="11" spans="1:14" s="24" customFormat="1" ht="15.75">
      <c r="A11" s="23"/>
      <c r="C11" s="25">
        <v>1</v>
      </c>
      <c r="D11" s="26" t="s">
        <v>26</v>
      </c>
      <c r="E11" s="88"/>
      <c r="F11" s="55"/>
      <c r="G11" s="55"/>
      <c r="H11" s="56"/>
      <c r="I11" s="57"/>
      <c r="J11" s="31"/>
      <c r="K11" s="32"/>
      <c r="L11" s="33"/>
      <c r="M11" s="34"/>
      <c r="N11" s="35">
        <f aca="true" t="shared" si="0" ref="N11:N32">M11*10000/3.75</f>
        <v>0</v>
      </c>
    </row>
    <row r="12" spans="1:14" ht="15.75">
      <c r="A12" s="36"/>
      <c r="C12" s="25">
        <v>2</v>
      </c>
      <c r="D12" s="26" t="s">
        <v>27</v>
      </c>
      <c r="E12" s="89"/>
      <c r="F12" s="55"/>
      <c r="G12" s="55"/>
      <c r="H12" s="56"/>
      <c r="I12" s="57"/>
      <c r="J12" s="31"/>
      <c r="K12" s="32"/>
      <c r="L12" s="33"/>
      <c r="M12" s="41"/>
      <c r="N12" s="42">
        <f t="shared" si="0"/>
        <v>0</v>
      </c>
    </row>
    <row r="13" spans="3:14" ht="15">
      <c r="C13" s="25">
        <v>3</v>
      </c>
      <c r="D13" s="26" t="s">
        <v>28</v>
      </c>
      <c r="E13" s="89"/>
      <c r="F13" s="55"/>
      <c r="G13" s="55"/>
      <c r="H13" s="56"/>
      <c r="I13" s="57"/>
      <c r="J13" s="31"/>
      <c r="K13" s="32"/>
      <c r="L13" s="33"/>
      <c r="M13" s="41"/>
      <c r="N13" s="42">
        <f t="shared" si="0"/>
        <v>0</v>
      </c>
    </row>
    <row r="14" spans="3:14" ht="15">
      <c r="C14" s="43">
        <v>4</v>
      </c>
      <c r="D14" s="26" t="s">
        <v>29</v>
      </c>
      <c r="E14" s="89"/>
      <c r="F14" s="55"/>
      <c r="G14" s="55"/>
      <c r="H14" s="56"/>
      <c r="I14" s="57"/>
      <c r="J14" s="31"/>
      <c r="K14" s="32"/>
      <c r="L14" s="33"/>
      <c r="M14" s="11"/>
      <c r="N14" s="44">
        <f t="shared" si="0"/>
        <v>0</v>
      </c>
    </row>
    <row r="15" spans="3:14" ht="15">
      <c r="C15" s="43">
        <v>5</v>
      </c>
      <c r="D15" s="26" t="s">
        <v>30</v>
      </c>
      <c r="E15" s="89"/>
      <c r="F15" s="55"/>
      <c r="G15" s="55"/>
      <c r="H15" s="56"/>
      <c r="I15" s="57"/>
      <c r="J15" s="31"/>
      <c r="K15" s="32"/>
      <c r="L15" s="33"/>
      <c r="M15" s="11"/>
      <c r="N15" s="44">
        <f t="shared" si="0"/>
        <v>0</v>
      </c>
    </row>
    <row r="16" spans="3:14" ht="15">
      <c r="C16" s="43">
        <v>6</v>
      </c>
      <c r="D16" s="26" t="s">
        <v>31</v>
      </c>
      <c r="E16" s="90"/>
      <c r="F16" s="90"/>
      <c r="G16" s="90"/>
      <c r="H16" s="90"/>
      <c r="I16" s="91"/>
      <c r="J16" s="31"/>
      <c r="K16" s="32"/>
      <c r="L16" s="33"/>
      <c r="M16" s="11"/>
      <c r="N16" s="44">
        <f t="shared" si="0"/>
        <v>0</v>
      </c>
    </row>
    <row r="17" spans="3:14" ht="15">
      <c r="C17" s="43">
        <v>7</v>
      </c>
      <c r="D17" s="26" t="s">
        <v>32</v>
      </c>
      <c r="E17" s="89"/>
      <c r="F17" s="55"/>
      <c r="G17" s="55"/>
      <c r="H17" s="56"/>
      <c r="I17" s="57"/>
      <c r="J17" s="31"/>
      <c r="K17" s="32"/>
      <c r="L17" s="33"/>
      <c r="M17" s="11"/>
      <c r="N17" s="44">
        <f t="shared" si="0"/>
        <v>0</v>
      </c>
    </row>
    <row r="18" spans="3:14" ht="15">
      <c r="C18" s="43">
        <v>8</v>
      </c>
      <c r="D18" s="26" t="s">
        <v>33</v>
      </c>
      <c r="E18" s="50"/>
      <c r="F18" s="38"/>
      <c r="G18" s="38"/>
      <c r="H18" s="39"/>
      <c r="I18" s="40"/>
      <c r="J18" s="31"/>
      <c r="K18" s="32"/>
      <c r="L18" s="33"/>
      <c r="M18" s="11"/>
      <c r="N18" s="44">
        <f t="shared" si="0"/>
        <v>0</v>
      </c>
    </row>
    <row r="19" spans="3:14" ht="15">
      <c r="C19" s="43">
        <v>9</v>
      </c>
      <c r="D19" s="26" t="s">
        <v>34</v>
      </c>
      <c r="E19" s="37"/>
      <c r="F19" s="38"/>
      <c r="G19" s="38"/>
      <c r="H19" s="39"/>
      <c r="I19" s="40"/>
      <c r="J19" s="31"/>
      <c r="K19" s="32"/>
      <c r="L19" s="33"/>
      <c r="M19" s="11"/>
      <c r="N19" s="44">
        <f t="shared" si="0"/>
        <v>0</v>
      </c>
    </row>
    <row r="20" spans="3:14" ht="15">
      <c r="C20" s="43">
        <v>10</v>
      </c>
      <c r="D20" s="26" t="s">
        <v>35</v>
      </c>
      <c r="E20" s="37"/>
      <c r="F20" s="38"/>
      <c r="G20" s="38"/>
      <c r="H20" s="39"/>
      <c r="I20" s="40"/>
      <c r="J20" s="31"/>
      <c r="K20" s="32"/>
      <c r="L20" s="33"/>
      <c r="M20" s="11"/>
      <c r="N20" s="44">
        <f t="shared" si="0"/>
        <v>0</v>
      </c>
    </row>
    <row r="21" spans="3:14" ht="15">
      <c r="C21" s="43">
        <v>11</v>
      </c>
      <c r="D21" s="26" t="s">
        <v>36</v>
      </c>
      <c r="E21" s="37"/>
      <c r="F21" s="38"/>
      <c r="G21" s="38"/>
      <c r="H21" s="39"/>
      <c r="I21" s="40"/>
      <c r="J21" s="31"/>
      <c r="K21" s="32"/>
      <c r="L21" s="33"/>
      <c r="M21" s="11"/>
      <c r="N21" s="44">
        <f t="shared" si="0"/>
        <v>0</v>
      </c>
    </row>
    <row r="22" spans="3:14" ht="15">
      <c r="C22" s="43">
        <v>12</v>
      </c>
      <c r="D22" s="26" t="s">
        <v>37</v>
      </c>
      <c r="E22" s="50"/>
      <c r="F22" s="38"/>
      <c r="G22" s="38"/>
      <c r="H22" s="39"/>
      <c r="I22" s="40"/>
      <c r="J22" s="31"/>
      <c r="K22" s="32"/>
      <c r="L22" s="33"/>
      <c r="M22" s="11"/>
      <c r="N22" s="44">
        <f t="shared" si="0"/>
        <v>0</v>
      </c>
    </row>
    <row r="23" spans="3:14" ht="15">
      <c r="C23" s="43">
        <v>13</v>
      </c>
      <c r="D23" s="26" t="s">
        <v>38</v>
      </c>
      <c r="E23" s="37"/>
      <c r="F23" s="38"/>
      <c r="G23" s="38"/>
      <c r="H23" s="39"/>
      <c r="I23" s="40"/>
      <c r="J23" s="31"/>
      <c r="K23" s="32"/>
      <c r="L23" s="33"/>
      <c r="M23" s="11"/>
      <c r="N23" s="44">
        <f t="shared" si="0"/>
        <v>0</v>
      </c>
    </row>
    <row r="24" spans="3:14" ht="15">
      <c r="C24" s="43">
        <v>14</v>
      </c>
      <c r="D24" s="26" t="s">
        <v>39</v>
      </c>
      <c r="E24" s="37"/>
      <c r="F24" s="38"/>
      <c r="G24" s="38"/>
      <c r="H24" s="39"/>
      <c r="I24" s="40"/>
      <c r="J24" s="31"/>
      <c r="K24" s="32"/>
      <c r="L24" s="33"/>
      <c r="M24" s="11"/>
      <c r="N24" s="44">
        <f t="shared" si="0"/>
        <v>0</v>
      </c>
    </row>
    <row r="25" spans="3:14" ht="15">
      <c r="C25" s="43">
        <v>15</v>
      </c>
      <c r="D25" s="26" t="s">
        <v>40</v>
      </c>
      <c r="E25" s="68">
        <v>82667</v>
      </c>
      <c r="F25" s="69">
        <v>214</v>
      </c>
      <c r="G25" s="69">
        <v>9</v>
      </c>
      <c r="H25" s="70">
        <v>3005</v>
      </c>
      <c r="I25" s="71">
        <v>37.6</v>
      </c>
      <c r="J25" s="31">
        <f>(H25*10/(F25*G25))</f>
        <v>15.602284527518172</v>
      </c>
      <c r="K25" s="32">
        <f>ROUND(J25*(1-((I25-14)/86)),2)</f>
        <v>11.32</v>
      </c>
      <c r="L25" s="33">
        <f>ROUND(J25*(1-((I25-15)/85)),2)</f>
        <v>11.45</v>
      </c>
      <c r="M25" s="11"/>
      <c r="N25" s="44">
        <f t="shared" si="0"/>
        <v>0</v>
      </c>
    </row>
    <row r="26" spans="3:14" ht="15">
      <c r="C26" s="43">
        <v>16</v>
      </c>
      <c r="D26" s="26" t="s">
        <v>41</v>
      </c>
      <c r="E26" s="68">
        <v>80000</v>
      </c>
      <c r="F26" s="69">
        <v>214</v>
      </c>
      <c r="G26" s="69">
        <v>9</v>
      </c>
      <c r="H26" s="70">
        <v>3075</v>
      </c>
      <c r="I26" s="71">
        <v>37.97</v>
      </c>
      <c r="J26" s="31">
        <f>(H26*10/(F26*G26))</f>
        <v>15.965732087227414</v>
      </c>
      <c r="K26" s="32">
        <f>ROUND(J26*(1-((I26-14)/86)),2)</f>
        <v>11.52</v>
      </c>
      <c r="L26" s="33">
        <f>ROUND(J26*(1-((I26-15)/85)),2)</f>
        <v>11.65</v>
      </c>
      <c r="M26" s="11"/>
      <c r="N26" s="44">
        <f t="shared" si="0"/>
        <v>0</v>
      </c>
    </row>
    <row r="27" spans="3:14" ht="15">
      <c r="C27" s="43">
        <v>17</v>
      </c>
      <c r="D27" s="26" t="s">
        <v>42</v>
      </c>
      <c r="E27" s="68"/>
      <c r="F27" s="69"/>
      <c r="G27" s="69"/>
      <c r="H27" s="70"/>
      <c r="I27" s="71"/>
      <c r="J27" s="31"/>
      <c r="K27" s="32"/>
      <c r="L27" s="33"/>
      <c r="M27" s="11"/>
      <c r="N27" s="44">
        <f t="shared" si="0"/>
        <v>0</v>
      </c>
    </row>
    <row r="28" spans="3:14" ht="15">
      <c r="C28" s="43">
        <v>18</v>
      </c>
      <c r="D28" s="26" t="s">
        <v>43</v>
      </c>
      <c r="E28" s="72">
        <v>77333</v>
      </c>
      <c r="F28" s="69">
        <v>213.5</v>
      </c>
      <c r="G28" s="69">
        <v>9</v>
      </c>
      <c r="H28" s="70">
        <v>3500</v>
      </c>
      <c r="I28" s="71">
        <v>37.5</v>
      </c>
      <c r="J28" s="31">
        <f>(H28*10/(F28*G28))</f>
        <v>18.214936247723134</v>
      </c>
      <c r="K28" s="32">
        <f>ROUND(J28*(1-((I28-14)/86)),2)</f>
        <v>13.24</v>
      </c>
      <c r="L28" s="33">
        <f>ROUND(J28*(1-((I28-15)/85)),2)</f>
        <v>13.39</v>
      </c>
      <c r="M28" s="11"/>
      <c r="N28" s="44">
        <f t="shared" si="0"/>
        <v>0</v>
      </c>
    </row>
    <row r="29" spans="3:14" ht="15">
      <c r="C29" s="43">
        <v>19</v>
      </c>
      <c r="D29" s="26" t="s">
        <v>44</v>
      </c>
      <c r="E29" s="68">
        <v>80000</v>
      </c>
      <c r="F29" s="69">
        <v>213.5</v>
      </c>
      <c r="G29" s="69">
        <v>9</v>
      </c>
      <c r="H29" s="70">
        <v>3150</v>
      </c>
      <c r="I29" s="71">
        <v>37.17</v>
      </c>
      <c r="J29" s="31">
        <f>(H29*10/(F29*G29))</f>
        <v>16.39344262295082</v>
      </c>
      <c r="K29" s="32">
        <f>ROUND(J29*(1-((I29-14)/86)),2)</f>
        <v>11.98</v>
      </c>
      <c r="L29" s="33">
        <f>ROUND(J29*(1-((I29-15)/85)),2)</f>
        <v>12.12</v>
      </c>
      <c r="M29" s="11"/>
      <c r="N29" s="44">
        <f t="shared" si="0"/>
        <v>0</v>
      </c>
    </row>
    <row r="30" spans="3:15" ht="15">
      <c r="C30" s="43">
        <v>20</v>
      </c>
      <c r="D30" s="26" t="s">
        <v>45</v>
      </c>
      <c r="E30" s="68">
        <v>82667</v>
      </c>
      <c r="F30" s="69">
        <v>213.5</v>
      </c>
      <c r="G30" s="69">
        <v>9</v>
      </c>
      <c r="H30" s="70">
        <v>2925</v>
      </c>
      <c r="I30" s="71">
        <v>38.73</v>
      </c>
      <c r="J30" s="31">
        <f>(H30*10/(F30*G30))</f>
        <v>15.22248243559719</v>
      </c>
      <c r="K30" s="32">
        <f>ROUND(J30*(1-((I30-14)/86)),2)</f>
        <v>10.85</v>
      </c>
      <c r="L30" s="33">
        <f>ROUND(J30*(1-((I30-15)/85)),2)</f>
        <v>10.97</v>
      </c>
      <c r="M30" s="11"/>
      <c r="N30" s="44">
        <f t="shared" si="0"/>
        <v>0</v>
      </c>
      <c r="O30" t="s">
        <v>46</v>
      </c>
    </row>
    <row r="31" spans="3:14" ht="15">
      <c r="C31" s="43">
        <v>21</v>
      </c>
      <c r="D31" s="26" t="s">
        <v>47</v>
      </c>
      <c r="E31" s="68">
        <v>80000</v>
      </c>
      <c r="F31" s="69">
        <v>213</v>
      </c>
      <c r="G31" s="69">
        <v>9</v>
      </c>
      <c r="H31" s="70">
        <v>3500</v>
      </c>
      <c r="I31" s="71">
        <v>35</v>
      </c>
      <c r="J31" s="31">
        <f>(H31*10/(F31*G31))</f>
        <v>18.257694314032342</v>
      </c>
      <c r="K31" s="32">
        <f>ROUND(J31*(1-((I31-14)/86)),2)</f>
        <v>13.8</v>
      </c>
      <c r="L31" s="33">
        <f>ROUND(J31*(1-((I31-15)/85)),2)</f>
        <v>13.96</v>
      </c>
      <c r="M31" s="11"/>
      <c r="N31" s="44">
        <f t="shared" si="0"/>
        <v>0</v>
      </c>
    </row>
    <row r="32" spans="3:15" ht="15">
      <c r="C32" s="43">
        <v>22</v>
      </c>
      <c r="D32" s="26" t="s">
        <v>48</v>
      </c>
      <c r="E32" s="77"/>
      <c r="F32" s="78"/>
      <c r="G32" s="78"/>
      <c r="H32" s="79"/>
      <c r="I32" s="80"/>
      <c r="J32" s="81"/>
      <c r="K32" s="82"/>
      <c r="L32" s="83"/>
      <c r="M32" s="11"/>
      <c r="N32" s="44">
        <f t="shared" si="0"/>
        <v>0</v>
      </c>
      <c r="O32" t="s">
        <v>67</v>
      </c>
    </row>
    <row r="33" spans="3:12" ht="15">
      <c r="C33" s="51">
        <v>23</v>
      </c>
      <c r="D33" s="26" t="s">
        <v>49</v>
      </c>
      <c r="E33" s="68"/>
      <c r="F33" s="69"/>
      <c r="G33" s="69"/>
      <c r="H33" s="70"/>
      <c r="I33" s="71"/>
      <c r="J33" s="31"/>
      <c r="K33" s="32"/>
      <c r="L33" s="33"/>
    </row>
    <row r="34" spans="3:12" ht="15">
      <c r="C34" s="51">
        <v>24</v>
      </c>
      <c r="D34" s="26" t="s">
        <v>50</v>
      </c>
      <c r="E34" s="73"/>
      <c r="F34" s="69"/>
      <c r="G34" s="69"/>
      <c r="H34" s="70"/>
      <c r="I34" s="71"/>
      <c r="J34" s="31"/>
      <c r="K34" s="32"/>
      <c r="L34" s="33"/>
    </row>
    <row r="35" spans="3:15" ht="15">
      <c r="C35" s="51">
        <v>25</v>
      </c>
      <c r="D35" s="26" t="s">
        <v>51</v>
      </c>
      <c r="E35" s="84"/>
      <c r="F35" s="78"/>
      <c r="G35" s="78"/>
      <c r="H35" s="79"/>
      <c r="I35" s="80"/>
      <c r="J35" s="81"/>
      <c r="K35" s="82"/>
      <c r="L35" s="83"/>
      <c r="O35" t="s">
        <v>67</v>
      </c>
    </row>
    <row r="36" spans="3:12" ht="15">
      <c r="C36" s="51">
        <v>26</v>
      </c>
      <c r="D36" s="26" t="s">
        <v>52</v>
      </c>
      <c r="E36" s="73"/>
      <c r="F36" s="69"/>
      <c r="G36" s="69"/>
      <c r="H36" s="70"/>
      <c r="I36" s="71"/>
      <c r="J36" s="31"/>
      <c r="K36" s="32"/>
      <c r="L36" s="33"/>
    </row>
    <row r="37" spans="3:12" ht="15">
      <c r="C37" s="51">
        <v>27</v>
      </c>
      <c r="D37" s="26" t="s">
        <v>53</v>
      </c>
      <c r="E37" s="73">
        <v>74667</v>
      </c>
      <c r="F37" s="69">
        <v>212.5</v>
      </c>
      <c r="G37" s="69">
        <v>9</v>
      </c>
      <c r="H37" s="70">
        <v>2781</v>
      </c>
      <c r="I37" s="71">
        <v>39.27</v>
      </c>
      <c r="J37" s="31">
        <f>(H37*10/(F37*G37))</f>
        <v>14.541176470588235</v>
      </c>
      <c r="K37" s="32">
        <f>ROUND(J37*(1-((I37-14)/86)),2)</f>
        <v>10.27</v>
      </c>
      <c r="L37" s="33">
        <f>ROUND(J37*(1-((I37-15)/85)),2)</f>
        <v>10.39</v>
      </c>
    </row>
    <row r="38" spans="3:12" ht="15">
      <c r="C38" s="51">
        <v>28</v>
      </c>
      <c r="D38" s="26" t="s">
        <v>54</v>
      </c>
      <c r="E38" s="73">
        <v>82667</v>
      </c>
      <c r="F38" s="69">
        <v>212.5</v>
      </c>
      <c r="G38" s="69">
        <v>9</v>
      </c>
      <c r="H38" s="70">
        <v>3184</v>
      </c>
      <c r="I38" s="71">
        <v>39.2</v>
      </c>
      <c r="J38" s="31">
        <f>(H38*10/(F38*G38))</f>
        <v>16.648366013071897</v>
      </c>
      <c r="K38" s="32">
        <f>ROUND(J38*(1-((I38-14)/86)),2)</f>
        <v>11.77</v>
      </c>
      <c r="L38" s="33">
        <f>ROUND(J38*(1-((I38-15)/85)),2)</f>
        <v>11.91</v>
      </c>
    </row>
    <row r="39" spans="3:12" ht="15">
      <c r="C39" s="51">
        <v>29</v>
      </c>
      <c r="D39" s="58" t="s">
        <v>55</v>
      </c>
      <c r="E39" s="73">
        <v>80000</v>
      </c>
      <c r="F39" s="69">
        <v>212</v>
      </c>
      <c r="G39" s="69">
        <v>9</v>
      </c>
      <c r="H39" s="70">
        <v>2976</v>
      </c>
      <c r="I39" s="71">
        <v>39.7</v>
      </c>
      <c r="J39" s="31">
        <f>(H39*10/(F39*G39))</f>
        <v>15.59748427672956</v>
      </c>
      <c r="K39" s="32">
        <f>ROUND(J39*(1-((I39-14)/86)),2)</f>
        <v>10.94</v>
      </c>
      <c r="L39" s="33">
        <f>ROUND(J39*(1-((I39-15)/85)),2)</f>
        <v>11.07</v>
      </c>
    </row>
    <row r="40" spans="3:12" ht="15">
      <c r="C40" s="51">
        <v>30</v>
      </c>
      <c r="D40" s="59" t="s">
        <v>56</v>
      </c>
      <c r="E40" s="68">
        <v>77333</v>
      </c>
      <c r="F40" s="74">
        <v>212</v>
      </c>
      <c r="G40" s="74">
        <v>9</v>
      </c>
      <c r="H40" s="75">
        <v>2718</v>
      </c>
      <c r="I40" s="76">
        <v>39.3</v>
      </c>
      <c r="J40" s="31">
        <f>(H40*10/(F40*G40))</f>
        <v>14.245283018867925</v>
      </c>
      <c r="K40" s="32">
        <f>ROUND(J40*(1-((I40-14)/86)),2)</f>
        <v>10.05</v>
      </c>
      <c r="L40" s="33">
        <f>ROUND(J40*(1-((I40-15)/85)),2)</f>
        <v>10.17</v>
      </c>
    </row>
    <row r="41" spans="3:12" ht="15.75" thickBot="1">
      <c r="C41" s="63">
        <v>31</v>
      </c>
      <c r="D41" s="64" t="s">
        <v>57</v>
      </c>
      <c r="E41" s="65"/>
      <c r="F41" s="65"/>
      <c r="G41" s="65"/>
      <c r="H41" s="65"/>
      <c r="I41" s="65"/>
      <c r="J41" s="92"/>
      <c r="K41" s="93"/>
      <c r="L41" s="94"/>
    </row>
    <row r="42" spans="7:12" ht="12.75">
      <c r="G42" s="66" t="s">
        <v>58</v>
      </c>
      <c r="H42" s="66"/>
      <c r="I42" s="67">
        <f>AVERAGE(I13:I41)</f>
        <v>38.144</v>
      </c>
      <c r="J42" s="67">
        <f>AVERAGE(J13:J41)</f>
        <v>16.06888820143067</v>
      </c>
      <c r="K42" s="67">
        <f>AVERAGE(K13:K41)</f>
        <v>11.574</v>
      </c>
      <c r="L42" s="67">
        <f>AVERAGE(L13:L41)</f>
        <v>11.708</v>
      </c>
    </row>
    <row r="45" ht="12.75">
      <c r="K45" s="95"/>
    </row>
  </sheetData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2" r:id="rId2"/>
  <headerFooter alignWithMargins="0">
    <oddHeader>&amp;C&amp;F</oddHeader>
    <oddFooter>&amp;CStrona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07">
    <pageSetUpPr fitToPage="1"/>
  </sheetPr>
  <dimension ref="A4:O42"/>
  <sheetViews>
    <sheetView showGridLines="0" zoomScale="85" zoomScaleNormal="85" workbookViewId="0" topLeftCell="A2">
      <selection activeCell="E30" sqref="E30:L30"/>
    </sheetView>
  </sheetViews>
  <sheetFormatPr defaultColWidth="9.00390625" defaultRowHeight="12.75"/>
  <cols>
    <col min="1" max="2" width="12.25390625" style="0" customWidth="1"/>
    <col min="3" max="3" width="7.25390625" style="1" customWidth="1"/>
    <col min="4" max="4" width="27.62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 thickBot="1"/>
    <row r="9" spans="1:14" ht="15.75">
      <c r="A9" s="6" t="s">
        <v>74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9.5" customHeight="1" thickBot="1">
      <c r="A10" s="6" t="s">
        <v>73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22" t="s">
        <v>25</v>
      </c>
    </row>
    <row r="11" spans="1:14" s="24" customFormat="1" ht="15.75">
      <c r="A11" s="23"/>
      <c r="C11" s="25">
        <v>1</v>
      </c>
      <c r="D11" s="26" t="s">
        <v>26</v>
      </c>
      <c r="E11" s="88"/>
      <c r="F11" s="55"/>
      <c r="G11" s="55"/>
      <c r="H11" s="56"/>
      <c r="I11" s="57"/>
      <c r="J11" s="31"/>
      <c r="K11" s="32"/>
      <c r="L11" s="33"/>
      <c r="M11" s="34"/>
      <c r="N11" s="35">
        <f aca="true" t="shared" si="0" ref="N11:N32">M11*10000/3.75</f>
        <v>0</v>
      </c>
    </row>
    <row r="12" spans="1:14" ht="15.75">
      <c r="A12" s="36"/>
      <c r="C12" s="25">
        <v>2</v>
      </c>
      <c r="D12" s="26" t="s">
        <v>27</v>
      </c>
      <c r="E12" s="89"/>
      <c r="F12" s="55"/>
      <c r="G12" s="55"/>
      <c r="H12" s="56"/>
      <c r="I12" s="57"/>
      <c r="J12" s="31"/>
      <c r="K12" s="32"/>
      <c r="L12" s="33"/>
      <c r="M12" s="41"/>
      <c r="N12" s="42">
        <f t="shared" si="0"/>
        <v>0</v>
      </c>
    </row>
    <row r="13" spans="3:14" ht="15">
      <c r="C13" s="25">
        <v>3</v>
      </c>
      <c r="D13" s="26" t="s">
        <v>28</v>
      </c>
      <c r="E13" s="89"/>
      <c r="F13" s="55"/>
      <c r="G13" s="55"/>
      <c r="H13" s="56"/>
      <c r="I13" s="57"/>
      <c r="J13" s="31"/>
      <c r="K13" s="32"/>
      <c r="L13" s="33"/>
      <c r="M13" s="41"/>
      <c r="N13" s="42">
        <f t="shared" si="0"/>
        <v>0</v>
      </c>
    </row>
    <row r="14" spans="3:14" ht="15">
      <c r="C14" s="43">
        <v>4</v>
      </c>
      <c r="D14" s="26" t="s">
        <v>29</v>
      </c>
      <c r="E14" s="89"/>
      <c r="F14" s="55"/>
      <c r="G14" s="55"/>
      <c r="H14" s="56"/>
      <c r="I14" s="57"/>
      <c r="J14" s="31"/>
      <c r="K14" s="32"/>
      <c r="L14" s="33"/>
      <c r="M14" s="11"/>
      <c r="N14" s="44">
        <f t="shared" si="0"/>
        <v>0</v>
      </c>
    </row>
    <row r="15" spans="3:14" ht="15">
      <c r="C15" s="43">
        <v>5</v>
      </c>
      <c r="D15" s="26" t="s">
        <v>30</v>
      </c>
      <c r="E15" s="89"/>
      <c r="F15" s="55"/>
      <c r="G15" s="55"/>
      <c r="H15" s="56"/>
      <c r="I15" s="57"/>
      <c r="J15" s="31"/>
      <c r="K15" s="32"/>
      <c r="L15" s="33"/>
      <c r="M15" s="11"/>
      <c r="N15" s="44">
        <f t="shared" si="0"/>
        <v>0</v>
      </c>
    </row>
    <row r="16" spans="3:14" ht="15">
      <c r="C16" s="43">
        <v>6</v>
      </c>
      <c r="D16" s="26" t="s">
        <v>31</v>
      </c>
      <c r="E16" s="90"/>
      <c r="F16" s="90"/>
      <c r="G16" s="90"/>
      <c r="H16" s="90"/>
      <c r="I16" s="91"/>
      <c r="J16" s="31"/>
      <c r="K16" s="32"/>
      <c r="L16" s="33"/>
      <c r="M16" s="11"/>
      <c r="N16" s="44">
        <f t="shared" si="0"/>
        <v>0</v>
      </c>
    </row>
    <row r="17" spans="3:14" ht="15">
      <c r="C17" s="43">
        <v>7</v>
      </c>
      <c r="D17" s="26" t="s">
        <v>32</v>
      </c>
      <c r="E17" s="89"/>
      <c r="F17" s="55"/>
      <c r="G17" s="55"/>
      <c r="H17" s="56"/>
      <c r="I17" s="57"/>
      <c r="J17" s="31"/>
      <c r="K17" s="32"/>
      <c r="L17" s="33"/>
      <c r="M17" s="11"/>
      <c r="N17" s="44">
        <f t="shared" si="0"/>
        <v>0</v>
      </c>
    </row>
    <row r="18" spans="3:14" ht="15">
      <c r="C18" s="43">
        <v>8</v>
      </c>
      <c r="D18" s="26" t="s">
        <v>33</v>
      </c>
      <c r="E18" s="50"/>
      <c r="F18" s="38"/>
      <c r="G18" s="38"/>
      <c r="H18" s="39"/>
      <c r="I18" s="40"/>
      <c r="J18" s="31"/>
      <c r="K18" s="32"/>
      <c r="L18" s="33"/>
      <c r="M18" s="11"/>
      <c r="N18" s="44">
        <f t="shared" si="0"/>
        <v>0</v>
      </c>
    </row>
    <row r="19" spans="3:14" ht="15">
      <c r="C19" s="43">
        <v>9</v>
      </c>
      <c r="D19" s="26" t="s">
        <v>34</v>
      </c>
      <c r="E19" s="37"/>
      <c r="F19" s="38"/>
      <c r="G19" s="38"/>
      <c r="H19" s="39"/>
      <c r="I19" s="40"/>
      <c r="J19" s="31"/>
      <c r="K19" s="32"/>
      <c r="L19" s="33"/>
      <c r="M19" s="11"/>
      <c r="N19" s="44">
        <f t="shared" si="0"/>
        <v>0</v>
      </c>
    </row>
    <row r="20" spans="3:14" ht="15">
      <c r="C20" s="43">
        <v>10</v>
      </c>
      <c r="D20" s="26" t="s">
        <v>35</v>
      </c>
      <c r="E20" s="37"/>
      <c r="F20" s="38"/>
      <c r="G20" s="38"/>
      <c r="H20" s="39"/>
      <c r="I20" s="40"/>
      <c r="J20" s="31"/>
      <c r="K20" s="32"/>
      <c r="L20" s="33"/>
      <c r="M20" s="11"/>
      <c r="N20" s="44">
        <f t="shared" si="0"/>
        <v>0</v>
      </c>
    </row>
    <row r="21" spans="3:14" ht="15">
      <c r="C21" s="43">
        <v>11</v>
      </c>
      <c r="D21" s="26" t="s">
        <v>36</v>
      </c>
      <c r="E21" s="37"/>
      <c r="F21" s="38"/>
      <c r="G21" s="38"/>
      <c r="H21" s="39"/>
      <c r="I21" s="40"/>
      <c r="J21" s="31"/>
      <c r="K21" s="32"/>
      <c r="L21" s="33"/>
      <c r="M21" s="11"/>
      <c r="N21" s="44">
        <f t="shared" si="0"/>
        <v>0</v>
      </c>
    </row>
    <row r="22" spans="3:14" ht="15">
      <c r="C22" s="43">
        <v>12</v>
      </c>
      <c r="D22" s="26" t="s">
        <v>37</v>
      </c>
      <c r="E22" s="50"/>
      <c r="F22" s="38"/>
      <c r="G22" s="38"/>
      <c r="H22" s="39"/>
      <c r="I22" s="40"/>
      <c r="J22" s="31"/>
      <c r="K22" s="32"/>
      <c r="L22" s="33"/>
      <c r="M22" s="11"/>
      <c r="N22" s="44">
        <f t="shared" si="0"/>
        <v>0</v>
      </c>
    </row>
    <row r="23" spans="3:14" ht="15">
      <c r="C23" s="43">
        <v>13</v>
      </c>
      <c r="D23" s="26" t="s">
        <v>38</v>
      </c>
      <c r="E23" s="37"/>
      <c r="F23" s="38"/>
      <c r="G23" s="38"/>
      <c r="H23" s="39"/>
      <c r="I23" s="40"/>
      <c r="J23" s="31"/>
      <c r="K23" s="32"/>
      <c r="L23" s="33"/>
      <c r="M23" s="11"/>
      <c r="N23" s="44">
        <f t="shared" si="0"/>
        <v>0</v>
      </c>
    </row>
    <row r="24" spans="3:14" ht="15">
      <c r="C24" s="43">
        <v>14</v>
      </c>
      <c r="D24" s="26" t="s">
        <v>39</v>
      </c>
      <c r="E24" s="37"/>
      <c r="F24" s="38"/>
      <c r="G24" s="38"/>
      <c r="H24" s="39"/>
      <c r="I24" s="40"/>
      <c r="J24" s="31"/>
      <c r="K24" s="32"/>
      <c r="L24" s="33"/>
      <c r="M24" s="11"/>
      <c r="N24" s="44">
        <f t="shared" si="0"/>
        <v>0</v>
      </c>
    </row>
    <row r="25" spans="3:14" ht="15">
      <c r="C25" s="43">
        <v>15</v>
      </c>
      <c r="D25" s="26" t="s">
        <v>40</v>
      </c>
      <c r="E25" s="50"/>
      <c r="F25" s="38"/>
      <c r="G25" s="38"/>
      <c r="H25" s="39"/>
      <c r="I25" s="40"/>
      <c r="J25" s="31"/>
      <c r="K25" s="32"/>
      <c r="L25" s="33"/>
      <c r="M25" s="11"/>
      <c r="N25" s="44">
        <f t="shared" si="0"/>
        <v>0</v>
      </c>
    </row>
    <row r="26" spans="3:14" ht="15">
      <c r="C26" s="43">
        <v>16</v>
      </c>
      <c r="D26" s="26" t="s">
        <v>41</v>
      </c>
      <c r="E26" s="68">
        <v>87120</v>
      </c>
      <c r="F26" s="69">
        <v>240.5</v>
      </c>
      <c r="G26" s="69">
        <v>9</v>
      </c>
      <c r="H26" s="70">
        <v>2365</v>
      </c>
      <c r="I26" s="71">
        <v>31.07</v>
      </c>
      <c r="J26" s="31">
        <f>(H26*10/(F26*G26))</f>
        <v>10.926310926310926</v>
      </c>
      <c r="K26" s="32">
        <f>ROUND(J26*(1-((I26-14)/86)),2)</f>
        <v>8.76</v>
      </c>
      <c r="L26" s="33">
        <f>ROUND(J26*(1-((I26-15)/85)),2)</f>
        <v>8.86</v>
      </c>
      <c r="M26" s="11"/>
      <c r="N26" s="44">
        <f t="shared" si="0"/>
        <v>0</v>
      </c>
    </row>
    <row r="27" spans="3:14" ht="15">
      <c r="C27" s="43">
        <v>17</v>
      </c>
      <c r="D27" s="26" t="s">
        <v>42</v>
      </c>
      <c r="E27" s="68"/>
      <c r="F27" s="69"/>
      <c r="G27" s="69"/>
      <c r="H27" s="70"/>
      <c r="I27" s="71"/>
      <c r="J27" s="31"/>
      <c r="K27" s="32"/>
      <c r="L27" s="33"/>
      <c r="M27" s="11"/>
      <c r="N27" s="44">
        <f t="shared" si="0"/>
        <v>0</v>
      </c>
    </row>
    <row r="28" spans="3:14" ht="15">
      <c r="C28" s="43">
        <v>18</v>
      </c>
      <c r="D28" s="26" t="s">
        <v>43</v>
      </c>
      <c r="E28" s="72">
        <v>83547</v>
      </c>
      <c r="F28" s="69">
        <v>241</v>
      </c>
      <c r="G28" s="69">
        <v>9</v>
      </c>
      <c r="H28" s="70">
        <v>2905</v>
      </c>
      <c r="I28" s="71">
        <v>32.67</v>
      </c>
      <c r="J28" s="31">
        <f>(H28*10/(F28*G28))</f>
        <v>13.39326878745966</v>
      </c>
      <c r="K28" s="32">
        <f>ROUND(J28*(1-((I28-14)/86)),2)</f>
        <v>10.49</v>
      </c>
      <c r="L28" s="33">
        <f>ROUND(J28*(1-((I28-15)/85)),2)</f>
        <v>10.61</v>
      </c>
      <c r="M28" s="11"/>
      <c r="N28" s="44">
        <f t="shared" si="0"/>
        <v>0</v>
      </c>
    </row>
    <row r="29" spans="3:14" ht="15">
      <c r="C29" s="43">
        <v>19</v>
      </c>
      <c r="D29" s="26" t="s">
        <v>44</v>
      </c>
      <c r="E29" s="68">
        <v>85333</v>
      </c>
      <c r="F29" s="69">
        <v>241.5</v>
      </c>
      <c r="G29" s="69">
        <v>9</v>
      </c>
      <c r="H29" s="70">
        <v>2700</v>
      </c>
      <c r="I29" s="71">
        <v>29.77</v>
      </c>
      <c r="J29" s="31">
        <f>(H29*10/(F29*G29))</f>
        <v>12.422360248447205</v>
      </c>
      <c r="K29" s="32">
        <f>ROUND(J29*(1-((I29-14)/86)),2)</f>
        <v>10.14</v>
      </c>
      <c r="L29" s="33">
        <f>ROUND(J29*(1-((I29-15)/85)),2)</f>
        <v>10.26</v>
      </c>
      <c r="M29" s="11"/>
      <c r="N29" s="44">
        <f t="shared" si="0"/>
        <v>0</v>
      </c>
    </row>
    <row r="30" spans="3:15" ht="15">
      <c r="C30" s="43">
        <v>20</v>
      </c>
      <c r="D30" s="26" t="s">
        <v>45</v>
      </c>
      <c r="E30" s="77"/>
      <c r="F30" s="78"/>
      <c r="G30" s="78"/>
      <c r="H30" s="79"/>
      <c r="I30" s="80"/>
      <c r="J30" s="81"/>
      <c r="K30" s="82"/>
      <c r="L30" s="83"/>
      <c r="M30" s="11"/>
      <c r="N30" s="44">
        <f t="shared" si="0"/>
        <v>0</v>
      </c>
      <c r="O30" t="s">
        <v>67</v>
      </c>
    </row>
    <row r="31" spans="3:14" ht="15">
      <c r="C31" s="43">
        <v>21</v>
      </c>
      <c r="D31" s="26" t="s">
        <v>47</v>
      </c>
      <c r="E31" s="68">
        <v>83547</v>
      </c>
      <c r="F31" s="69">
        <v>242</v>
      </c>
      <c r="G31" s="69">
        <v>9</v>
      </c>
      <c r="H31" s="70">
        <v>2475</v>
      </c>
      <c r="I31" s="71">
        <v>29.23</v>
      </c>
      <c r="J31" s="31">
        <f>(H31*10/(F31*G31))</f>
        <v>11.363636363636363</v>
      </c>
      <c r="K31" s="32">
        <f>ROUND(J31*(1-((I31-14)/86)),2)</f>
        <v>9.35</v>
      </c>
      <c r="L31" s="33">
        <f>ROUND(J31*(1-((I31-15)/85)),2)</f>
        <v>9.46</v>
      </c>
      <c r="M31" s="11"/>
      <c r="N31" s="44">
        <f t="shared" si="0"/>
        <v>0</v>
      </c>
    </row>
    <row r="32" spans="3:14" ht="15">
      <c r="C32" s="43">
        <v>22</v>
      </c>
      <c r="D32" s="26" t="s">
        <v>48</v>
      </c>
      <c r="E32" s="68">
        <v>88000</v>
      </c>
      <c r="F32" s="69">
        <v>242.5</v>
      </c>
      <c r="G32" s="69">
        <v>9</v>
      </c>
      <c r="H32" s="70">
        <v>2540</v>
      </c>
      <c r="I32" s="71">
        <v>29.83</v>
      </c>
      <c r="J32" s="31">
        <f>(H32*10/(F32*G32))</f>
        <v>11.638029782359679</v>
      </c>
      <c r="K32" s="32">
        <f>ROUND(J32*(1-((I32-14)/86)),2)</f>
        <v>9.5</v>
      </c>
      <c r="L32" s="33">
        <f>ROUND(J32*(1-((I32-15)/85)),2)</f>
        <v>9.61</v>
      </c>
      <c r="M32" s="11"/>
      <c r="N32" s="44">
        <f t="shared" si="0"/>
        <v>0</v>
      </c>
    </row>
    <row r="33" spans="3:12" ht="15">
      <c r="C33" s="51">
        <v>23</v>
      </c>
      <c r="D33" s="26" t="s">
        <v>49</v>
      </c>
      <c r="E33" s="68"/>
      <c r="F33" s="69"/>
      <c r="G33" s="69"/>
      <c r="H33" s="70"/>
      <c r="I33" s="71"/>
      <c r="J33" s="31"/>
      <c r="K33" s="32"/>
      <c r="L33" s="33"/>
    </row>
    <row r="34" spans="3:12" ht="15">
      <c r="C34" s="51">
        <v>24</v>
      </c>
      <c r="D34" s="26" t="s">
        <v>50</v>
      </c>
      <c r="E34" s="73"/>
      <c r="F34" s="69"/>
      <c r="G34" s="69"/>
      <c r="H34" s="70"/>
      <c r="I34" s="71"/>
      <c r="J34" s="31"/>
      <c r="K34" s="32"/>
      <c r="L34" s="33"/>
    </row>
    <row r="35" spans="3:12" ht="15">
      <c r="C35" s="51">
        <v>25</v>
      </c>
      <c r="D35" s="26" t="s">
        <v>51</v>
      </c>
      <c r="E35" s="73">
        <v>87120</v>
      </c>
      <c r="F35" s="69">
        <v>243</v>
      </c>
      <c r="G35" s="69">
        <v>9</v>
      </c>
      <c r="H35" s="70">
        <v>2654</v>
      </c>
      <c r="I35" s="71">
        <v>34.23</v>
      </c>
      <c r="J35" s="31">
        <f>(H35*10/(F35*G35))</f>
        <v>12.135345221764975</v>
      </c>
      <c r="K35" s="32">
        <f>ROUND(J35*(1-((I35-14)/86)),2)</f>
        <v>9.28</v>
      </c>
      <c r="L35" s="33">
        <f>ROUND(J35*(1-((I35-15)/85)),2)</f>
        <v>9.39</v>
      </c>
    </row>
    <row r="36" spans="3:12" ht="15">
      <c r="C36" s="51">
        <v>26</v>
      </c>
      <c r="D36" s="26" t="s">
        <v>52</v>
      </c>
      <c r="E36" s="73"/>
      <c r="F36" s="69"/>
      <c r="G36" s="69"/>
      <c r="H36" s="70"/>
      <c r="I36" s="71"/>
      <c r="J36" s="31"/>
      <c r="K36" s="32"/>
      <c r="L36" s="33"/>
    </row>
    <row r="37" spans="3:12" ht="15">
      <c r="C37" s="51">
        <v>27</v>
      </c>
      <c r="D37" s="26" t="s">
        <v>53</v>
      </c>
      <c r="E37" s="73">
        <v>81787</v>
      </c>
      <c r="F37" s="69">
        <v>243.5</v>
      </c>
      <c r="G37" s="69">
        <v>9</v>
      </c>
      <c r="H37" s="70">
        <v>2510</v>
      </c>
      <c r="I37" s="71">
        <v>30.77</v>
      </c>
      <c r="J37" s="31">
        <f>(H37*10/(F37*G37))</f>
        <v>11.453342459502624</v>
      </c>
      <c r="K37" s="32">
        <f>ROUND(J37*(1-((I37-14)/86)),2)</f>
        <v>9.22</v>
      </c>
      <c r="L37" s="33">
        <f>ROUND(J37*(1-((I37-15)/85)),2)</f>
        <v>9.33</v>
      </c>
    </row>
    <row r="38" spans="3:12" ht="15">
      <c r="C38" s="51">
        <v>28</v>
      </c>
      <c r="D38" s="26" t="s">
        <v>54</v>
      </c>
      <c r="E38" s="73">
        <v>87120</v>
      </c>
      <c r="F38" s="69">
        <v>244</v>
      </c>
      <c r="G38" s="69">
        <v>9</v>
      </c>
      <c r="H38" s="70">
        <v>2611</v>
      </c>
      <c r="I38" s="71">
        <v>33.97</v>
      </c>
      <c r="J38" s="31">
        <f>(H38*10/(F38*G38))</f>
        <v>11.889799635701275</v>
      </c>
      <c r="K38" s="32">
        <f>ROUND(J38*(1-((I38-14)/86)),2)</f>
        <v>9.13</v>
      </c>
      <c r="L38" s="33">
        <f>ROUND(J38*(1-((I38-15)/85)),2)</f>
        <v>9.24</v>
      </c>
    </row>
    <row r="39" spans="3:12" ht="15">
      <c r="C39" s="51">
        <v>29</v>
      </c>
      <c r="D39" s="58" t="s">
        <v>55</v>
      </c>
      <c r="E39" s="73">
        <v>81787</v>
      </c>
      <c r="F39" s="69">
        <v>244.5</v>
      </c>
      <c r="G39" s="69">
        <v>9</v>
      </c>
      <c r="H39" s="70">
        <v>2552</v>
      </c>
      <c r="I39" s="71">
        <v>30.4</v>
      </c>
      <c r="J39" s="31">
        <f>(H39*10/(F39*G39))</f>
        <v>11.597364235401045</v>
      </c>
      <c r="K39" s="32">
        <f>ROUND(J39*(1-((I39-14)/86)),2)</f>
        <v>9.39</v>
      </c>
      <c r="L39" s="33">
        <f>ROUND(J39*(1-((I39-15)/85)),2)</f>
        <v>9.5</v>
      </c>
    </row>
    <row r="40" spans="3:12" ht="15">
      <c r="C40" s="51">
        <v>30</v>
      </c>
      <c r="D40" s="59" t="s">
        <v>56</v>
      </c>
      <c r="E40" s="68">
        <v>82667</v>
      </c>
      <c r="F40" s="74">
        <v>245</v>
      </c>
      <c r="G40" s="74">
        <v>9</v>
      </c>
      <c r="H40" s="75">
        <v>2508</v>
      </c>
      <c r="I40" s="76">
        <v>34.7</v>
      </c>
      <c r="J40" s="31">
        <f>(H40*10/(F40*G40))</f>
        <v>11.374149659863946</v>
      </c>
      <c r="K40" s="32">
        <f>ROUND(J40*(1-((I40-14)/86)),2)</f>
        <v>8.64</v>
      </c>
      <c r="L40" s="33">
        <f>ROUND(J40*(1-((I40-15)/85)),2)</f>
        <v>8.74</v>
      </c>
    </row>
    <row r="41" spans="3:12" ht="15.75" thickBot="1">
      <c r="C41" s="63">
        <v>31</v>
      </c>
      <c r="D41" s="64" t="s">
        <v>57</v>
      </c>
      <c r="E41" s="65"/>
      <c r="F41" s="65"/>
      <c r="G41" s="65"/>
      <c r="H41" s="65"/>
      <c r="I41" s="65"/>
      <c r="J41" s="92"/>
      <c r="K41" s="93"/>
      <c r="L41" s="94"/>
    </row>
    <row r="42" spans="7:12" ht="12.75">
      <c r="G42" s="66" t="s">
        <v>58</v>
      </c>
      <c r="H42" s="66"/>
      <c r="I42" s="67">
        <f>AVERAGE(I13:I41)</f>
        <v>31.663999999999998</v>
      </c>
      <c r="J42" s="67">
        <f>AVERAGE(J13:J41)</f>
        <v>11.819360732044771</v>
      </c>
      <c r="K42" s="67">
        <f>AVERAGE(K13:K41)</f>
        <v>9.39</v>
      </c>
      <c r="L42" s="67">
        <f>AVERAGE(L13:L41)</f>
        <v>9.499999999999998</v>
      </c>
    </row>
  </sheetData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2" r:id="rId2"/>
  <headerFooter alignWithMargins="0">
    <oddHeader>&amp;C&amp;F</oddHeader>
    <oddFooter>&amp;CStrona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42">
    <pageSetUpPr fitToPage="1"/>
  </sheetPr>
  <dimension ref="A4:O42"/>
  <sheetViews>
    <sheetView showGridLines="0" zoomScale="85" zoomScaleNormal="85" workbookViewId="0" topLeftCell="A5">
      <selection activeCell="D49" sqref="D49"/>
    </sheetView>
  </sheetViews>
  <sheetFormatPr defaultColWidth="9.00390625" defaultRowHeight="12.75"/>
  <cols>
    <col min="1" max="2" width="12.25390625" style="0" customWidth="1"/>
    <col min="3" max="3" width="7.25390625" style="1" customWidth="1"/>
    <col min="4" max="4" width="27.62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 thickBot="1"/>
    <row r="9" spans="1:14" ht="15.75">
      <c r="A9" s="6" t="s">
        <v>75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76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22" t="s">
        <v>25</v>
      </c>
    </row>
    <row r="11" spans="1:14" s="24" customFormat="1" ht="15.75">
      <c r="A11" s="23"/>
      <c r="C11" s="25">
        <v>1</v>
      </c>
      <c r="D11" s="26" t="s">
        <v>26</v>
      </c>
      <c r="E11" s="88"/>
      <c r="F11" s="55"/>
      <c r="G11" s="55"/>
      <c r="H11" s="56"/>
      <c r="I11" s="57"/>
      <c r="J11" s="31"/>
      <c r="K11" s="32"/>
      <c r="L11" s="33"/>
      <c r="M11" s="34"/>
      <c r="N11" s="35">
        <f aca="true" t="shared" si="0" ref="N11:N32">M11*10000/3.75</f>
        <v>0</v>
      </c>
    </row>
    <row r="12" spans="1:14" ht="15.75">
      <c r="A12" s="36"/>
      <c r="C12" s="25">
        <v>2</v>
      </c>
      <c r="D12" s="26" t="s">
        <v>27</v>
      </c>
      <c r="E12" s="89"/>
      <c r="F12" s="55"/>
      <c r="G12" s="55"/>
      <c r="H12" s="56"/>
      <c r="I12" s="57"/>
      <c r="J12" s="31"/>
      <c r="K12" s="32"/>
      <c r="L12" s="33"/>
      <c r="M12" s="41"/>
      <c r="N12" s="42">
        <f t="shared" si="0"/>
        <v>0</v>
      </c>
    </row>
    <row r="13" spans="3:14" ht="15">
      <c r="C13" s="25">
        <v>3</v>
      </c>
      <c r="D13" s="26" t="s">
        <v>28</v>
      </c>
      <c r="E13" s="89"/>
      <c r="F13" s="55"/>
      <c r="G13" s="55"/>
      <c r="H13" s="56"/>
      <c r="I13" s="57"/>
      <c r="J13" s="31"/>
      <c r="K13" s="32"/>
      <c r="L13" s="33"/>
      <c r="M13" s="41"/>
      <c r="N13" s="42">
        <f t="shared" si="0"/>
        <v>0</v>
      </c>
    </row>
    <row r="14" spans="3:14" ht="15">
      <c r="C14" s="43">
        <v>4</v>
      </c>
      <c r="D14" s="26" t="s">
        <v>29</v>
      </c>
      <c r="E14" s="89"/>
      <c r="F14" s="55"/>
      <c r="G14" s="55"/>
      <c r="H14" s="56"/>
      <c r="I14" s="57"/>
      <c r="J14" s="31"/>
      <c r="K14" s="32"/>
      <c r="L14" s="33"/>
      <c r="M14" s="11"/>
      <c r="N14" s="44">
        <f t="shared" si="0"/>
        <v>0</v>
      </c>
    </row>
    <row r="15" spans="3:14" ht="15">
      <c r="C15" s="43">
        <v>5</v>
      </c>
      <c r="D15" s="26" t="s">
        <v>30</v>
      </c>
      <c r="E15" s="89"/>
      <c r="F15" s="55"/>
      <c r="G15" s="55"/>
      <c r="H15" s="56"/>
      <c r="I15" s="57"/>
      <c r="J15" s="31"/>
      <c r="K15" s="32"/>
      <c r="L15" s="33"/>
      <c r="M15" s="11"/>
      <c r="N15" s="44">
        <f t="shared" si="0"/>
        <v>0</v>
      </c>
    </row>
    <row r="16" spans="3:14" ht="15">
      <c r="C16" s="43">
        <v>6</v>
      </c>
      <c r="D16" s="26" t="s">
        <v>31</v>
      </c>
      <c r="E16" s="90"/>
      <c r="F16" s="90"/>
      <c r="G16" s="90"/>
      <c r="H16" s="90"/>
      <c r="I16" s="91"/>
      <c r="J16" s="31"/>
      <c r="K16" s="32"/>
      <c r="L16" s="33"/>
      <c r="M16" s="11"/>
      <c r="N16" s="44">
        <f t="shared" si="0"/>
        <v>0</v>
      </c>
    </row>
    <row r="17" spans="3:14" ht="15">
      <c r="C17" s="43">
        <v>7</v>
      </c>
      <c r="D17" s="26" t="s">
        <v>32</v>
      </c>
      <c r="E17" s="89"/>
      <c r="F17" s="55"/>
      <c r="G17" s="55"/>
      <c r="H17" s="56"/>
      <c r="I17" s="57"/>
      <c r="J17" s="31"/>
      <c r="K17" s="32"/>
      <c r="L17" s="33"/>
      <c r="M17" s="11"/>
      <c r="N17" s="44">
        <f t="shared" si="0"/>
        <v>0</v>
      </c>
    </row>
    <row r="18" spans="3:14" ht="15">
      <c r="C18" s="43">
        <v>8</v>
      </c>
      <c r="D18" s="26" t="s">
        <v>33</v>
      </c>
      <c r="E18" s="46">
        <v>80000</v>
      </c>
      <c r="F18" s="47">
        <v>162</v>
      </c>
      <c r="G18" s="49">
        <v>3.75</v>
      </c>
      <c r="H18" s="48">
        <v>800</v>
      </c>
      <c r="I18" s="96">
        <v>38</v>
      </c>
      <c r="J18" s="31">
        <f>(H18*10/(F18*G18))</f>
        <v>13.168724279835391</v>
      </c>
      <c r="K18" s="32">
        <f>ROUND(J18*(1-((I18-14)/86)),2)</f>
        <v>9.49</v>
      </c>
      <c r="L18" s="33">
        <f>ROUND(J18*(1-((I18-15)/85)),2)</f>
        <v>9.61</v>
      </c>
      <c r="M18" s="11"/>
      <c r="N18" s="44">
        <f t="shared" si="0"/>
        <v>0</v>
      </c>
    </row>
    <row r="19" spans="3:14" ht="15">
      <c r="C19" s="43">
        <v>9</v>
      </c>
      <c r="D19" s="26" t="s">
        <v>34</v>
      </c>
      <c r="E19" s="46">
        <v>80000</v>
      </c>
      <c r="F19" s="47">
        <v>162</v>
      </c>
      <c r="G19" s="49">
        <v>3.75</v>
      </c>
      <c r="H19" s="48">
        <v>798</v>
      </c>
      <c r="I19" s="96">
        <v>35.8</v>
      </c>
      <c r="J19" s="31">
        <f>(H19*10/(F19*G19))</f>
        <v>13.135802469135802</v>
      </c>
      <c r="K19" s="32">
        <f>ROUND(J19*(1-((I19-14)/86)),2)</f>
        <v>9.81</v>
      </c>
      <c r="L19" s="33">
        <f>ROUND(J19*(1-((I19-15)/85)),2)</f>
        <v>9.92</v>
      </c>
      <c r="M19" s="11"/>
      <c r="N19" s="44">
        <f t="shared" si="0"/>
        <v>0</v>
      </c>
    </row>
    <row r="20" spans="3:14" ht="15">
      <c r="C20" s="43">
        <v>10</v>
      </c>
      <c r="D20" s="26" t="s">
        <v>35</v>
      </c>
      <c r="E20" s="46">
        <v>80000</v>
      </c>
      <c r="F20" s="47">
        <v>162</v>
      </c>
      <c r="G20" s="49">
        <v>3.75</v>
      </c>
      <c r="H20" s="48">
        <v>810</v>
      </c>
      <c r="I20" s="96">
        <v>36</v>
      </c>
      <c r="J20" s="31">
        <f>(H20*10/(F20*G20))</f>
        <v>13.333333333333334</v>
      </c>
      <c r="K20" s="32">
        <f>ROUND(J20*(1-((I20-14)/86)),2)</f>
        <v>9.92</v>
      </c>
      <c r="L20" s="33">
        <f>ROUND(J20*(1-((I20-15)/85)),2)</f>
        <v>10.04</v>
      </c>
      <c r="M20" s="11"/>
      <c r="N20" s="44">
        <f t="shared" si="0"/>
        <v>0</v>
      </c>
    </row>
    <row r="21" spans="3:14" ht="15">
      <c r="C21" s="43">
        <v>11</v>
      </c>
      <c r="D21" s="26" t="s">
        <v>36</v>
      </c>
      <c r="E21" s="46"/>
      <c r="F21" s="47"/>
      <c r="G21" s="49"/>
      <c r="H21" s="48"/>
      <c r="I21" s="96"/>
      <c r="J21" s="31"/>
      <c r="K21" s="32"/>
      <c r="L21" s="33"/>
      <c r="M21" s="11"/>
      <c r="N21" s="44">
        <f t="shared" si="0"/>
        <v>0</v>
      </c>
    </row>
    <row r="22" spans="3:14" ht="15">
      <c r="C22" s="43">
        <v>12</v>
      </c>
      <c r="D22" s="26" t="s">
        <v>37</v>
      </c>
      <c r="E22" s="46"/>
      <c r="F22" s="47"/>
      <c r="G22" s="49"/>
      <c r="H22" s="48"/>
      <c r="I22" s="96"/>
      <c r="J22" s="31"/>
      <c r="K22" s="32"/>
      <c r="L22" s="33"/>
      <c r="M22" s="11"/>
      <c r="N22" s="44">
        <f t="shared" si="0"/>
        <v>0</v>
      </c>
    </row>
    <row r="23" spans="3:14" ht="15">
      <c r="C23" s="43">
        <v>13</v>
      </c>
      <c r="D23" s="26" t="s">
        <v>38</v>
      </c>
      <c r="E23" s="46"/>
      <c r="F23" s="47"/>
      <c r="G23" s="49"/>
      <c r="H23" s="48"/>
      <c r="I23" s="96"/>
      <c r="J23" s="31"/>
      <c r="K23" s="32"/>
      <c r="L23" s="33"/>
      <c r="M23" s="11"/>
      <c r="N23" s="44">
        <f t="shared" si="0"/>
        <v>0</v>
      </c>
    </row>
    <row r="24" spans="3:14" ht="15">
      <c r="C24" s="43">
        <v>14</v>
      </c>
      <c r="D24" s="26" t="s">
        <v>39</v>
      </c>
      <c r="E24" s="46"/>
      <c r="F24" s="47"/>
      <c r="G24" s="49"/>
      <c r="H24" s="48"/>
      <c r="I24" s="96"/>
      <c r="J24" s="31"/>
      <c r="K24" s="32"/>
      <c r="L24" s="33"/>
      <c r="M24" s="11"/>
      <c r="N24" s="44">
        <f t="shared" si="0"/>
        <v>0</v>
      </c>
    </row>
    <row r="25" spans="3:14" ht="15">
      <c r="C25" s="43">
        <v>15</v>
      </c>
      <c r="D25" s="26" t="s">
        <v>40</v>
      </c>
      <c r="E25" s="46">
        <v>80000</v>
      </c>
      <c r="F25" s="47">
        <v>162</v>
      </c>
      <c r="G25" s="49">
        <v>3.75</v>
      </c>
      <c r="H25" s="48">
        <v>800</v>
      </c>
      <c r="I25" s="96">
        <v>35.8</v>
      </c>
      <c r="J25" s="31">
        <f>(H25*10/(F25*G25))</f>
        <v>13.168724279835391</v>
      </c>
      <c r="K25" s="32">
        <f>ROUND(J25*(1-((I25-14)/86)),2)</f>
        <v>9.83</v>
      </c>
      <c r="L25" s="33">
        <f>ROUND(J25*(1-((I25-15)/85)),2)</f>
        <v>9.95</v>
      </c>
      <c r="M25" s="11"/>
      <c r="N25" s="44">
        <f t="shared" si="0"/>
        <v>0</v>
      </c>
    </row>
    <row r="26" spans="3:14" ht="15">
      <c r="C26" s="43">
        <v>16</v>
      </c>
      <c r="D26" s="26" t="s">
        <v>41</v>
      </c>
      <c r="E26" s="46">
        <v>80000</v>
      </c>
      <c r="F26" s="47">
        <v>162</v>
      </c>
      <c r="G26" s="49">
        <v>3.75</v>
      </c>
      <c r="H26" s="48">
        <v>838</v>
      </c>
      <c r="I26" s="96">
        <v>36.5</v>
      </c>
      <c r="J26" s="31">
        <f>(H26*10/(F26*G26))</f>
        <v>13.794238683127572</v>
      </c>
      <c r="K26" s="32">
        <f>ROUND(J26*(1-((I26-14)/86)),2)</f>
        <v>10.19</v>
      </c>
      <c r="L26" s="33">
        <f>ROUND(J26*(1-((I26-15)/85)),2)</f>
        <v>10.31</v>
      </c>
      <c r="M26" s="11"/>
      <c r="N26" s="44">
        <f t="shared" si="0"/>
        <v>0</v>
      </c>
    </row>
    <row r="27" spans="3:14" ht="15">
      <c r="C27" s="43">
        <v>17</v>
      </c>
      <c r="D27" s="26" t="s">
        <v>42</v>
      </c>
      <c r="E27" s="46"/>
      <c r="F27" s="47"/>
      <c r="G27" s="49"/>
      <c r="H27" s="48"/>
      <c r="I27" s="96"/>
      <c r="J27" s="31"/>
      <c r="K27" s="32"/>
      <c r="L27" s="33"/>
      <c r="M27" s="11"/>
      <c r="N27" s="44">
        <f t="shared" si="0"/>
        <v>0</v>
      </c>
    </row>
    <row r="28" spans="3:14" ht="15">
      <c r="C28" s="43">
        <v>18</v>
      </c>
      <c r="D28" s="26" t="s">
        <v>43</v>
      </c>
      <c r="E28" s="97">
        <v>80000</v>
      </c>
      <c r="F28" s="47">
        <v>162</v>
      </c>
      <c r="G28" s="49">
        <v>3.75</v>
      </c>
      <c r="H28" s="48">
        <v>872</v>
      </c>
      <c r="I28" s="96">
        <v>36.7</v>
      </c>
      <c r="J28" s="31">
        <f>(H28*10/(F28*G28))</f>
        <v>14.353909465020577</v>
      </c>
      <c r="K28" s="32">
        <f>ROUND(J28*(1-((I28-14)/86)),2)</f>
        <v>10.57</v>
      </c>
      <c r="L28" s="33">
        <f>ROUND(J28*(1-((I28-15)/85)),2)</f>
        <v>10.69</v>
      </c>
      <c r="M28" s="11"/>
      <c r="N28" s="44">
        <f t="shared" si="0"/>
        <v>0</v>
      </c>
    </row>
    <row r="29" spans="3:14" ht="15">
      <c r="C29" s="43">
        <v>19</v>
      </c>
      <c r="D29" s="26" t="s">
        <v>44</v>
      </c>
      <c r="E29" s="97">
        <v>80000</v>
      </c>
      <c r="F29" s="47">
        <v>162</v>
      </c>
      <c r="G29" s="49">
        <v>3.75</v>
      </c>
      <c r="H29" s="48">
        <v>884</v>
      </c>
      <c r="I29" s="96">
        <v>36.1</v>
      </c>
      <c r="J29" s="31">
        <f>(H29*10/(F29*G29))</f>
        <v>14.551440329218106</v>
      </c>
      <c r="K29" s="32">
        <f>ROUND(J29*(1-((I29-14)/86)),2)</f>
        <v>10.81</v>
      </c>
      <c r="L29" s="33">
        <f>ROUND(J29*(1-((I29-15)/85)),2)</f>
        <v>10.94</v>
      </c>
      <c r="M29" s="11"/>
      <c r="N29" s="44">
        <f t="shared" si="0"/>
        <v>0</v>
      </c>
    </row>
    <row r="30" spans="3:15" ht="15">
      <c r="C30" s="43">
        <v>20</v>
      </c>
      <c r="D30" s="26" t="s">
        <v>45</v>
      </c>
      <c r="E30" s="97">
        <v>80000</v>
      </c>
      <c r="F30" s="47">
        <v>162</v>
      </c>
      <c r="G30" s="49">
        <v>3.75</v>
      </c>
      <c r="H30" s="48">
        <v>900</v>
      </c>
      <c r="I30" s="96">
        <v>35.9</v>
      </c>
      <c r="J30" s="31">
        <f>(H30*10/(F30*G30))</f>
        <v>14.814814814814815</v>
      </c>
      <c r="K30" s="32">
        <f>ROUND(J30*(1-((I30-14)/86)),2)</f>
        <v>11.04</v>
      </c>
      <c r="L30" s="33">
        <f>ROUND(J30*(1-((I30-15)/85)),2)</f>
        <v>11.17</v>
      </c>
      <c r="M30" s="11"/>
      <c r="N30" s="44">
        <f t="shared" si="0"/>
        <v>0</v>
      </c>
      <c r="O30" t="s">
        <v>46</v>
      </c>
    </row>
    <row r="31" spans="3:14" ht="15">
      <c r="C31" s="43">
        <v>21</v>
      </c>
      <c r="D31" s="26" t="s">
        <v>47</v>
      </c>
      <c r="E31" s="97">
        <v>80000</v>
      </c>
      <c r="F31" s="47">
        <v>162</v>
      </c>
      <c r="G31" s="49">
        <v>3.75</v>
      </c>
      <c r="H31" s="48">
        <v>892</v>
      </c>
      <c r="I31" s="96">
        <v>36.5</v>
      </c>
      <c r="J31" s="31">
        <f>(H31*10/(F31*G31))</f>
        <v>14.683127572016462</v>
      </c>
      <c r="K31" s="32">
        <f>ROUND(J31*(1-((I31-14)/86)),2)</f>
        <v>10.84</v>
      </c>
      <c r="L31" s="33">
        <f>ROUND(J31*(1-((I31-15)/85)),2)</f>
        <v>10.97</v>
      </c>
      <c r="M31" s="11"/>
      <c r="N31" s="44">
        <f t="shared" si="0"/>
        <v>0</v>
      </c>
    </row>
    <row r="32" spans="3:14" ht="15">
      <c r="C32" s="43">
        <v>22</v>
      </c>
      <c r="D32" s="26" t="s">
        <v>48</v>
      </c>
      <c r="E32" s="97">
        <v>80000</v>
      </c>
      <c r="F32" s="47">
        <v>162</v>
      </c>
      <c r="G32" s="49">
        <v>3.75</v>
      </c>
      <c r="H32" s="48">
        <v>814</v>
      </c>
      <c r="I32" s="96">
        <v>37.6</v>
      </c>
      <c r="J32" s="31">
        <f>(H32*10/(F32*G32))</f>
        <v>13.39917695473251</v>
      </c>
      <c r="K32" s="32">
        <f>ROUND(J32*(1-((I32-14)/86)),2)</f>
        <v>9.72</v>
      </c>
      <c r="L32" s="33">
        <f>ROUND(J32*(1-((I32-15)/85)),2)</f>
        <v>9.84</v>
      </c>
      <c r="M32" s="11"/>
      <c r="N32" s="44">
        <f t="shared" si="0"/>
        <v>0</v>
      </c>
    </row>
    <row r="33" spans="3:12" ht="15">
      <c r="C33" s="51">
        <v>23</v>
      </c>
      <c r="D33" s="26" t="s">
        <v>49</v>
      </c>
      <c r="E33" s="46"/>
      <c r="F33" s="47"/>
      <c r="G33" s="49"/>
      <c r="H33" s="48"/>
      <c r="I33" s="96"/>
      <c r="J33" s="31"/>
      <c r="K33" s="32"/>
      <c r="L33" s="33"/>
    </row>
    <row r="34" spans="3:12" ht="15">
      <c r="C34" s="51">
        <v>24</v>
      </c>
      <c r="D34" s="26" t="s">
        <v>50</v>
      </c>
      <c r="E34" s="98"/>
      <c r="F34" s="47"/>
      <c r="G34" s="49"/>
      <c r="H34" s="48"/>
      <c r="I34" s="96"/>
      <c r="J34" s="31"/>
      <c r="K34" s="32"/>
      <c r="L34" s="33"/>
    </row>
    <row r="35" spans="3:12" ht="15">
      <c r="C35" s="51">
        <v>25</v>
      </c>
      <c r="D35" s="26" t="s">
        <v>51</v>
      </c>
      <c r="E35" s="98">
        <v>80000</v>
      </c>
      <c r="F35" s="47">
        <v>162</v>
      </c>
      <c r="G35" s="49">
        <v>3.75</v>
      </c>
      <c r="H35" s="48">
        <v>752</v>
      </c>
      <c r="I35" s="96">
        <v>36.7</v>
      </c>
      <c r="J35" s="31">
        <f>(H35*10/(F35*G35))</f>
        <v>12.378600823045268</v>
      </c>
      <c r="K35" s="32">
        <f>ROUND(J35*(1-((I35-14)/86)),2)</f>
        <v>9.11</v>
      </c>
      <c r="L35" s="33">
        <f>ROUND(J35*(1-((I35-15)/85)),2)</f>
        <v>9.22</v>
      </c>
    </row>
    <row r="36" spans="3:12" ht="15">
      <c r="C36" s="51">
        <v>26</v>
      </c>
      <c r="D36" s="26" t="s">
        <v>52</v>
      </c>
      <c r="E36" s="50"/>
      <c r="F36" s="38"/>
      <c r="G36" s="38"/>
      <c r="H36" s="39"/>
      <c r="I36" s="40"/>
      <c r="J36" s="31"/>
      <c r="K36" s="32"/>
      <c r="L36" s="33"/>
    </row>
    <row r="37" spans="3:12" ht="15">
      <c r="C37" s="51">
        <v>27</v>
      </c>
      <c r="D37" s="26" t="s">
        <v>53</v>
      </c>
      <c r="E37" s="54"/>
      <c r="F37" s="55"/>
      <c r="G37" s="55"/>
      <c r="H37" s="56"/>
      <c r="I37" s="57"/>
      <c r="J37" s="31"/>
      <c r="K37" s="32"/>
      <c r="L37" s="33"/>
    </row>
    <row r="38" spans="3:12" ht="15">
      <c r="C38" s="51">
        <v>28</v>
      </c>
      <c r="D38" s="26" t="s">
        <v>54</v>
      </c>
      <c r="E38" s="54"/>
      <c r="F38" s="55"/>
      <c r="G38" s="55"/>
      <c r="H38" s="56"/>
      <c r="I38" s="57"/>
      <c r="J38" s="31"/>
      <c r="K38" s="32"/>
      <c r="L38" s="33"/>
    </row>
    <row r="39" spans="3:12" ht="15">
      <c r="C39" s="51">
        <v>29</v>
      </c>
      <c r="D39" s="58" t="s">
        <v>55</v>
      </c>
      <c r="E39" s="54"/>
      <c r="F39" s="55"/>
      <c r="G39" s="55"/>
      <c r="H39" s="56"/>
      <c r="I39" s="57"/>
      <c r="J39" s="31"/>
      <c r="K39" s="32"/>
      <c r="L39" s="33"/>
    </row>
    <row r="40" spans="3:12" ht="15">
      <c r="C40" s="51">
        <v>30</v>
      </c>
      <c r="D40" s="59" t="s">
        <v>56</v>
      </c>
      <c r="E40" s="60"/>
      <c r="F40" s="60"/>
      <c r="G40" s="61"/>
      <c r="H40" s="61"/>
      <c r="I40" s="62"/>
      <c r="J40" s="31"/>
      <c r="K40" s="32"/>
      <c r="L40" s="33"/>
    </row>
    <row r="41" spans="3:12" ht="15.75" thickBot="1">
      <c r="C41" s="63">
        <v>31</v>
      </c>
      <c r="D41" s="64" t="s">
        <v>57</v>
      </c>
      <c r="E41" s="65"/>
      <c r="F41" s="65"/>
      <c r="G41" s="65"/>
      <c r="H41" s="65"/>
      <c r="I41" s="65"/>
      <c r="J41" s="92"/>
      <c r="K41" s="93"/>
      <c r="L41" s="94"/>
    </row>
    <row r="42" spans="7:12" ht="12.75">
      <c r="G42" s="66" t="s">
        <v>58</v>
      </c>
      <c r="H42" s="66"/>
      <c r="I42" s="67">
        <f>AVERAGE(I13:I41)</f>
        <v>36.50909090909091</v>
      </c>
      <c r="J42" s="67">
        <f>AVERAGE(J13:J41)</f>
        <v>13.70744481855593</v>
      </c>
      <c r="K42" s="67">
        <f>AVERAGE(K13:K41)</f>
        <v>10.120909090909091</v>
      </c>
      <c r="L42" s="67">
        <f>AVERAGE(L13:L41)</f>
        <v>10.241818181818182</v>
      </c>
    </row>
  </sheetData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2" r:id="rId2"/>
  <headerFooter alignWithMargins="0">
    <oddHeader>&amp;C&amp;F</oddHeader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Pioneer, A DuPont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czarnyi</dc:creator>
  <cp:keywords/>
  <dc:description/>
  <cp:lastModifiedBy>czarnyi</cp:lastModifiedBy>
  <cp:lastPrinted>2009-12-14T14:36:55Z</cp:lastPrinted>
  <dcterms:created xsi:type="dcterms:W3CDTF">2009-12-14T08:06:47Z</dcterms:created>
  <dcterms:modified xsi:type="dcterms:W3CDTF">2009-12-14T14:37:04Z</dcterms:modified>
  <cp:category/>
  <cp:version/>
  <cp:contentType/>
  <cp:contentStatus/>
</cp:coreProperties>
</file>